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5315" windowHeight="723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Plan1!$A$1:$I$106</definedName>
    <definedName name="_xlnm.Print_Titles" localSheetId="0">Plan1!$1:$4</definedName>
  </definedNames>
  <calcPr calcId="125725"/>
</workbook>
</file>

<file path=xl/calcChain.xml><?xml version="1.0" encoding="utf-8"?>
<calcChain xmlns="http://schemas.openxmlformats.org/spreadsheetml/2006/main">
  <c r="G104" i="1"/>
  <c r="G105" s="1"/>
  <c r="H101" l="1"/>
  <c r="H99"/>
  <c r="H97"/>
  <c r="H95"/>
  <c r="H93"/>
  <c r="H91"/>
  <c r="H89"/>
  <c r="H87"/>
  <c r="H85"/>
  <c r="H83"/>
  <c r="H81"/>
  <c r="H79"/>
  <c r="H77"/>
  <c r="H75"/>
  <c r="H73"/>
  <c r="H71"/>
  <c r="H69"/>
  <c r="H67"/>
  <c r="H65"/>
  <c r="H63"/>
  <c r="H61"/>
  <c r="H59"/>
  <c r="H57"/>
  <c r="H55"/>
  <c r="H53"/>
  <c r="H51"/>
  <c r="H49"/>
  <c r="H47"/>
  <c r="H45"/>
  <c r="H43"/>
  <c r="H41"/>
  <c r="H39"/>
  <c r="H37"/>
  <c r="H35"/>
  <c r="H33"/>
  <c r="H31"/>
  <c r="H29"/>
  <c r="H27"/>
  <c r="H25"/>
  <c r="H23"/>
  <c r="H21"/>
  <c r="H19"/>
  <c r="H17"/>
  <c r="H15"/>
  <c r="H13"/>
  <c r="H11"/>
  <c r="H9"/>
  <c r="H7"/>
  <c r="H5"/>
  <c r="I5" s="1"/>
  <c r="H100"/>
  <c r="H98"/>
  <c r="H96"/>
  <c r="H94"/>
  <c r="H92"/>
  <c r="H90"/>
  <c r="H88"/>
  <c r="H86"/>
  <c r="H84"/>
  <c r="H82"/>
  <c r="H80"/>
  <c r="H78"/>
  <c r="H76"/>
  <c r="H74"/>
  <c r="H72"/>
  <c r="H70"/>
  <c r="H68"/>
  <c r="H66"/>
  <c r="H64"/>
  <c r="H62"/>
  <c r="H60"/>
  <c r="H58"/>
  <c r="H56"/>
  <c r="H54"/>
  <c r="H52"/>
  <c r="H50"/>
  <c r="H48"/>
  <c r="H46"/>
  <c r="H44"/>
  <c r="H42"/>
  <c r="H40"/>
  <c r="H38"/>
  <c r="H36"/>
  <c r="H34"/>
  <c r="H32"/>
  <c r="H30"/>
  <c r="H28"/>
  <c r="H26"/>
  <c r="H24"/>
  <c r="H22"/>
  <c r="H20"/>
  <c r="H18"/>
  <c r="H16"/>
  <c r="H14"/>
  <c r="H12"/>
  <c r="H10"/>
  <c r="H8"/>
  <c r="H6"/>
  <c r="G106"/>
  <c r="I6" l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  <c r="I31" s="1"/>
  <c r="I32" s="1"/>
  <c r="I33" s="1"/>
  <c r="I34" s="1"/>
  <c r="I35" s="1"/>
  <c r="I36" s="1"/>
  <c r="I37" s="1"/>
  <c r="I38" s="1"/>
  <c r="I39" s="1"/>
  <c r="I40" s="1"/>
  <c r="I41" s="1"/>
  <c r="I42" s="1"/>
  <c r="I43" s="1"/>
  <c r="I44" s="1"/>
  <c r="I45" s="1"/>
  <c r="I46" s="1"/>
  <c r="I47" s="1"/>
  <c r="I48" s="1"/>
  <c r="I49" s="1"/>
  <c r="I50" s="1"/>
  <c r="I51" s="1"/>
  <c r="I52" s="1"/>
  <c r="I53" s="1"/>
  <c r="I54" s="1"/>
  <c r="I55" s="1"/>
  <c r="I56" s="1"/>
  <c r="I57" s="1"/>
  <c r="I58" s="1"/>
  <c r="I59" s="1"/>
  <c r="I60" s="1"/>
  <c r="I61" s="1"/>
  <c r="I62" s="1"/>
  <c r="I63" s="1"/>
  <c r="I64" s="1"/>
  <c r="I65" s="1"/>
  <c r="I66" s="1"/>
  <c r="I67" s="1"/>
  <c r="I68" s="1"/>
  <c r="I69" s="1"/>
  <c r="I70" s="1"/>
  <c r="I71" s="1"/>
  <c r="I72" s="1"/>
  <c r="I73" s="1"/>
  <c r="I74" s="1"/>
  <c r="I75" s="1"/>
  <c r="I76" s="1"/>
  <c r="I77" s="1"/>
  <c r="I78" s="1"/>
  <c r="I79" s="1"/>
  <c r="I80" s="1"/>
  <c r="I81" s="1"/>
  <c r="I82" s="1"/>
  <c r="I83" s="1"/>
  <c r="I84" s="1"/>
  <c r="I85" s="1"/>
  <c r="I86" s="1"/>
  <c r="I87" s="1"/>
  <c r="I88" s="1"/>
  <c r="I89" s="1"/>
  <c r="I90" s="1"/>
  <c r="I91" s="1"/>
  <c r="I92" s="1"/>
  <c r="I93" s="1"/>
  <c r="I94" s="1"/>
  <c r="I95" s="1"/>
  <c r="I96" s="1"/>
  <c r="I97" s="1"/>
  <c r="I98" s="1"/>
  <c r="I99" s="1"/>
  <c r="I100" s="1"/>
  <c r="I101" s="1"/>
  <c r="E38" l="1"/>
  <c r="E70"/>
  <c r="H104" l="1"/>
</calcChain>
</file>

<file path=xl/comments1.xml><?xml version="1.0" encoding="utf-8"?>
<comments xmlns="http://schemas.openxmlformats.org/spreadsheetml/2006/main">
  <authors>
    <author>usuario</author>
  </authors>
  <commentList>
    <comment ref="E5" authorId="0">
      <text>
        <r>
          <rPr>
            <b/>
            <sz val="9"/>
            <color indexed="81"/>
            <rFont val="Tahoma"/>
            <family val="2"/>
          </rPr>
          <t>Péricles: Recalculado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<sst xmlns="http://schemas.openxmlformats.org/spreadsheetml/2006/main" count="308" uniqueCount="219">
  <si>
    <t>OBRA : Construção das Baias para Cães do CANIL-DPF/DF</t>
  </si>
  <si>
    <t>LOCAL : Setor Policial Sul, Brasília-DF</t>
  </si>
  <si>
    <t>ITEM</t>
  </si>
  <si>
    <t>CÓDICO AGETOP</t>
  </si>
  <si>
    <t>DESCRIÇÃO</t>
  </si>
  <si>
    <t>UNIDADE</t>
  </si>
  <si>
    <t>QUANT.</t>
  </si>
  <si>
    <t>PREÇO</t>
  </si>
  <si>
    <t>1.1</t>
  </si>
  <si>
    <t>ABRIGO PROVISÓRIO em tábuas de madeira executado na obra para alojamento e depósito de materiais e ferramentas, cobertura em fibrocimento 4 mm, incluso piso argamassa traço 1:6 (cimento e areia)</t>
  </si>
  <si>
    <t>m2</t>
  </si>
  <si>
    <t>1.2</t>
  </si>
  <si>
    <t>LIMPEZA MANUAL DO TERRENO (C/ RASPAGEM SUPERFICIAL)</t>
  </si>
  <si>
    <t>1.3</t>
  </si>
  <si>
    <t>LOCACAO CONVENCIONAL DE OBRA, ATRAVÉS DE GABARITO DE TABUAS CORRIDAS PONTALETADAS, SEM REAPROVEITAMENTO</t>
  </si>
  <si>
    <t>1.4</t>
  </si>
  <si>
    <t>PLACA DE OBRA EM CHAPA DE ACO GALVANIZADO</t>
  </si>
  <si>
    <t>1.5</t>
  </si>
  <si>
    <t>ADMINSTRAÇÃO LOCAL DA OBRA</t>
  </si>
  <si>
    <t>mês</t>
  </si>
  <si>
    <t>1.6</t>
  </si>
  <si>
    <t>PROJETOS EXECUTIVOS - DETALHADOS EM PLANILHA ESPECIFICA, CONSTANTE DO PROJETO</t>
  </si>
  <si>
    <t>un</t>
  </si>
  <si>
    <t>2.1</t>
  </si>
  <si>
    <t>TRANSPORTE DE MATERIAL - BOTA-FORA, D.M.T = 10,0 KM</t>
  </si>
  <si>
    <t>M3/KM</t>
  </si>
  <si>
    <t>3.1</t>
  </si>
  <si>
    <t>ESCAVACAO MANUAL DE VALAS RASAS, QQ TERRENO, EXCETO ROCHA, P/FUNDACOES</t>
  </si>
  <si>
    <t>m3</t>
  </si>
  <si>
    <t>3.2</t>
  </si>
  <si>
    <t>ATERRO APILOADO(MANUAL) UMA CAMADA DE 20 CM, EM TODA A ÁREA DA EDIFICAÇÃO COM MATERIAL DE EMPRÉSTIMO ( 0,2*714M2)</t>
  </si>
  <si>
    <t>3.3</t>
  </si>
  <si>
    <t xml:space="preserve">REATERRO APILOADO (MANUAL) DE VALA COM DESLOCAMENTO DE MATERIAL EM CAMADAS DE 20 CM </t>
  </si>
  <si>
    <t>4.1</t>
  </si>
  <si>
    <t xml:space="preserve"> FORMAS EM TABUAS DE 3A, PARA SAPATAS E CINTAS DE AMARRAÇÃO </t>
  </si>
  <si>
    <t>4.2</t>
  </si>
  <si>
    <t>ARMACAO ACO CA-50/CA-60 P/ESTRUTURA</t>
  </si>
  <si>
    <t>kg</t>
  </si>
  <si>
    <t>4.3</t>
  </si>
  <si>
    <t>LASTRO DE CONCRETO MAGRO TRAÇO 1:4:8</t>
  </si>
  <si>
    <t>m³</t>
  </si>
  <si>
    <t>4.4</t>
  </si>
  <si>
    <t>CONCRETO USINADO, IMPORTADO, ESTRUTURAL FCK=20MPA, controle "A", consistência para vibração,  ADENSAMENTO E ACABAMENTO, INCLUS. TRANSPORTE,
HORIZONTAL ATÉ 20M (PROD. 2M3/H) EM CARRINHOS, ADENSAMENTO E ACABAMENTO</t>
  </si>
  <si>
    <t>5.1</t>
  </si>
  <si>
    <t>CONCRETO USINADO BOMBEADO FCK=25MPA, INCLUSIVE COLOCAÇÃO, ESPALHAMENTO E ACABAMENTO.</t>
  </si>
  <si>
    <t>5.2</t>
  </si>
  <si>
    <t>ARMACAO ACO CA-50 e CA-60 P/1,0M3 DE CONCRETO</t>
  </si>
  <si>
    <t>5.3</t>
  </si>
  <si>
    <t xml:space="preserve">FORMAS PLANAS C/COMPENSADO RESINADO 12MM DE CONCRETO EM ESTRUTURAS INC ESCORAMENTO, MONTAGEM E DESFORMA (C/ REAPR. 3X)              </t>
  </si>
  <si>
    <t>5.4</t>
  </si>
  <si>
    <t>TRANSPORTE VERTICAL DE CONCRETO ESTRUTURAL ATÉ A PRIMEIRA LAJE</t>
  </si>
  <si>
    <t>5.5</t>
  </si>
  <si>
    <t>ESCORAMENTO METÁLICA DE LAJE  PRE-MOLDADA  E VIGAS</t>
  </si>
  <si>
    <t>1.</t>
  </si>
  <si>
    <t>6.1</t>
  </si>
  <si>
    <t>Ponto de interruptor simples, incluindo tubulação e acessórios</t>
  </si>
  <si>
    <t>6.2</t>
  </si>
  <si>
    <t>Ponto de interruptor tree-way, incluindo tubulação e acessórios</t>
  </si>
  <si>
    <t>6.3</t>
  </si>
  <si>
    <t>Ponto de tomada 2P+t, incluindo tubulação e acessórios</t>
  </si>
  <si>
    <t>6.4</t>
  </si>
  <si>
    <t>Ponto de Luz incluindo:tubulação e fiação</t>
  </si>
  <si>
    <t>6.5</t>
  </si>
  <si>
    <t xml:space="preserve"> Luminária 2x20w</t>
  </si>
  <si>
    <t xml:space="preserve">un </t>
  </si>
  <si>
    <t>6.6</t>
  </si>
  <si>
    <t>Arandela 60W</t>
  </si>
  <si>
    <t>6.7</t>
  </si>
  <si>
    <t xml:space="preserve">Quadro de embutir para 24 disjuntores monopolares, disjutor trifásico, com barramento trifásico. </t>
  </si>
  <si>
    <t>6.8</t>
  </si>
  <si>
    <t>Cabo de cobre 4mm2 preto</t>
  </si>
  <si>
    <t>m</t>
  </si>
  <si>
    <t>6.9</t>
  </si>
  <si>
    <t>Cabo de cobre 4mm2 vermelho</t>
  </si>
  <si>
    <t>6.10</t>
  </si>
  <si>
    <t>Cabo de cobre 2,5mm2 verde</t>
  </si>
  <si>
    <t>6.11</t>
  </si>
  <si>
    <t>Cabo de cobre 2,5mm2 azul</t>
  </si>
  <si>
    <t>6.12</t>
  </si>
  <si>
    <t>Cabo de cobre 2,5mm2 vermelho</t>
  </si>
  <si>
    <t>6.13</t>
  </si>
  <si>
    <t>Cabo de cobre 2,5mm2 preto</t>
  </si>
  <si>
    <t>6.14</t>
  </si>
  <si>
    <t>Cabo de cobre 25mm2</t>
  </si>
  <si>
    <t>6.15</t>
  </si>
  <si>
    <t>Disjuntor 10A</t>
  </si>
  <si>
    <t>6.16</t>
  </si>
  <si>
    <t>Disjuntor DR 32A</t>
  </si>
  <si>
    <t>6.17</t>
  </si>
  <si>
    <t>Disjuntor Bipolar 50A</t>
  </si>
  <si>
    <t>6.18</t>
  </si>
  <si>
    <t>Caixa de passagem, 20x20x10 em chapa metalica com tampa aparafusada</t>
  </si>
  <si>
    <t>6.19</t>
  </si>
  <si>
    <t>Eletroduto de polietileno flexível, alta resistência 3"</t>
  </si>
  <si>
    <t>7.1</t>
  </si>
  <si>
    <t>Cordoalha de Cobre nú 35mm2, inclusive isoladores</t>
  </si>
  <si>
    <t>7.2</t>
  </si>
  <si>
    <t>Cordoalha de Cobre nú 50mm2, inclusive isoladores</t>
  </si>
  <si>
    <t>7.3</t>
  </si>
  <si>
    <t>Cordoalha de Cobre nú 16mm2, inclusive isoladores</t>
  </si>
  <si>
    <t>7.4</t>
  </si>
  <si>
    <t>Hastes de aterramento em aço, revestido em cobre 5/8" x 3000cm</t>
  </si>
  <si>
    <t>7.5</t>
  </si>
  <si>
    <t>Conector para Haste de aterramento</t>
  </si>
  <si>
    <t>7.6</t>
  </si>
  <si>
    <t>7.7</t>
  </si>
  <si>
    <t>Tubo PVC para proteção de cordoalha 2"x3m</t>
  </si>
  <si>
    <t>7.8</t>
  </si>
  <si>
    <t>Para Raios com captor Franklin</t>
  </si>
  <si>
    <t>8.1</t>
  </si>
  <si>
    <t xml:space="preserve">CAIXA DE INSPEÇÃO EM ALVENARIA DE TIJOLO MACIÇO 60X60X60CM, REVESTIDA TIDA INTERNAMENTE C/BARRA-LISA(ARG.CIM/AREIA 1:4) E=2,0CM INCL. TAMPA PRE- MOLDADA E FUNDO DE CONCRETO DIMENSOES EXTERNAS: 0,60MX0ARGAMASSA TRACO 1:4 (CIMENTO E AREIA MEDIA PENEIRADA), PREPARO MECANICO
</t>
  </si>
  <si>
    <t>8.2</t>
  </si>
  <si>
    <t>REGISTRO de gaveta bruto Ø 25 mm (1")</t>
  </si>
  <si>
    <t>8.3</t>
  </si>
  <si>
    <t>REGISTRO de gaveta bruto Ø 50 mm (2")</t>
  </si>
  <si>
    <t>8.4</t>
  </si>
  <si>
    <t>REGISTRO de pressão com canopla Ø 25 mm (1")</t>
  </si>
  <si>
    <t>8.5</t>
  </si>
  <si>
    <t>ADAPTADOR PVC SOLDAVEL COM FLANGES E ANEL PARA CAIXA D'AGUA 25MMX3/4"</t>
  </si>
  <si>
    <t>8.6</t>
  </si>
  <si>
    <t>ADAPTADOR PVC SOLDAVEL COM FLANGES E ANEL PARA CAIXA D'AGUA 50MMX1.1/2</t>
  </si>
  <si>
    <t>8.7</t>
  </si>
  <si>
    <t>JOELHO PVC SOLDAVEL COM ROSCA METALICA 90º AGUA FRIA 25MMX3/4"</t>
  </si>
  <si>
    <t>8.8</t>
  </si>
  <si>
    <t>JOELHO 90 soldável de PVC marrom Ø 25 mm</t>
  </si>
  <si>
    <t>8.9</t>
  </si>
  <si>
    <t>JOELHO 90 soldável de PVC marrom Ø 50 mm</t>
  </si>
  <si>
    <t>8.10</t>
  </si>
  <si>
    <t>LUVA de redução soldável de PVC marrom Ø 50 x 25 mm</t>
  </si>
  <si>
    <t>8.11</t>
  </si>
  <si>
    <t>LUVA soldável de PVC marrom Ø 25 mm</t>
  </si>
  <si>
    <t>8.12</t>
  </si>
  <si>
    <t>LUVA soldável de PVC marrom Ø 50 mm</t>
  </si>
  <si>
    <t>8.13</t>
  </si>
  <si>
    <t>TÊ 90 de redução soldável de PVC marrom Ø 50 x 25 mm</t>
  </si>
  <si>
    <t>8.14</t>
  </si>
  <si>
    <t>TÊ 90 soldável de PVC azul com rosca metálica Ø 25 mm x 25 mm x 3/4"</t>
  </si>
  <si>
    <t>8.15</t>
  </si>
  <si>
    <t>TÊ 90 soldável de PVC marrom Ø 25 mm</t>
  </si>
  <si>
    <t>8.16</t>
  </si>
  <si>
    <t>TÊ 90 soldável de PVC marrom Ø 50 mm</t>
  </si>
  <si>
    <t>8.17</t>
  </si>
  <si>
    <t>TUBO de PVC soldável, Ø 25 mm, INCLUSIVE CONEXOES</t>
  </si>
  <si>
    <t>8.18</t>
  </si>
  <si>
    <t>TUBO de PVC soldável, Ø 50 mm, INCLUSIVE CONEXOES</t>
  </si>
  <si>
    <t>8.19</t>
  </si>
  <si>
    <t>JUNÇÃO 45 de PVC branco , ponta bolsa e virola, Ø 100 x 50 mm</t>
  </si>
  <si>
    <t>8.20</t>
  </si>
  <si>
    <t>JUNÇÃO 45 de PVC branco , ponta bolsa e virola, Ø 100 x 75 mm</t>
  </si>
  <si>
    <t>8.21</t>
  </si>
  <si>
    <t>JUNÇÃO 45 de PVC branco , ponta bolsa e virola, Ø 75 x 75 mm</t>
  </si>
  <si>
    <t>8.24</t>
  </si>
  <si>
    <t>TUBO de PVC branco, sem conexões , ponta bolsa e virola, Ø 100 mm</t>
  </si>
  <si>
    <t>8.25</t>
  </si>
  <si>
    <t>TUBO de PVC branco, inclusive conexões , ponta bolsa e virola, Ø 75 mm</t>
  </si>
  <si>
    <t>8.28</t>
  </si>
  <si>
    <t>CAIXA sifonada de PVC rígido , 150 x 185 x 75 mm</t>
  </si>
  <si>
    <t>8.29</t>
  </si>
  <si>
    <t>TORNEIRA de bóia Ø 20 mm (3/4")</t>
  </si>
  <si>
    <t>8.30</t>
  </si>
  <si>
    <t>TORNEIRA de pressão metálica para uso geral</t>
  </si>
  <si>
    <t>8.31</t>
  </si>
  <si>
    <t>RESERVATORIO EM FIBRA DE VIDRO CAPACIDADE DE 1500L INCL TAMPA DE VEDACAO C/ESCOTILHA E FIXADORES</t>
  </si>
  <si>
    <t>8.32</t>
  </si>
  <si>
    <t>COLOCACAO RESERVATORIO 1500L QUALQUER MATERIAL INCLUSIVE PECAS DE APOIO EM ALVENARIA E MADEIRA SERRADA E FLANGES DE LIGACAO HIDRAULICA EXCLUSIVE FORNECIMENTO DO RESERVATORIO</t>
  </si>
  <si>
    <t>9.1</t>
  </si>
  <si>
    <t>ANDAIME para 1m² de alvenaria , construção e desmontagem, reaproveitamento seis vezes</t>
  </si>
  <si>
    <t>9.2</t>
  </si>
  <si>
    <t>ALVENARIA de vedação com tijolo cerâmico furado 10X20X20CM,  epessura da parede 10 cm, ARGAMASSA CIMENTO/AREIA 1:10 COM PREPARO MANUAL, juntas de 12 mm</t>
  </si>
  <si>
    <t>10.2</t>
  </si>
  <si>
    <t>IMPERMEABILIZACAO COM MANTA ASFALTICA 4MM</t>
  </si>
  <si>
    <t>12.2</t>
  </si>
  <si>
    <t>COBERTURA com telha de fibrocimento , Inclusive Madeiramento, uma água, perfil ondulado, e = 6 mm, altura 51 mm, largura útil 1.050 mm, largura nominal 1.100 mm, inclinação 27%</t>
  </si>
  <si>
    <t>13.1</t>
  </si>
  <si>
    <t>PORTA de ferro sob encomenda tipo caixilho, de abrir, colocação e acabamento com uma folha, de acordo com especificações a serem passadas pela fiscalização</t>
  </si>
  <si>
    <t>13.2</t>
  </si>
  <si>
    <t>ESQUADRIA de ferro sob encomenda, colocação e acabamento fixo</t>
  </si>
  <si>
    <t>13.3</t>
  </si>
  <si>
    <t>13.4</t>
  </si>
  <si>
    <t>GRADE DE PROTEÇÃO de ferro, colocação e acabamento ( destinado aos meios dos corredores internos aos blocos)</t>
  </si>
  <si>
    <t>14.1</t>
  </si>
  <si>
    <t>VIDRO comum aramado, colocado em caixilho com ou sem baguetes, duas demãos de massa e = 6 mm</t>
  </si>
  <si>
    <t>15.2</t>
  </si>
  <si>
    <t xml:space="preserve"> CHAPISCO ARGAMASSA CIMENTO/AREIA 1:5/VEDACIT E=0,5CM </t>
  </si>
  <si>
    <t>15.4</t>
  </si>
  <si>
    <t>REBOCO PAULISTA (MASSA UNICA),ARG CIMENTO/CAL/AREIA 1:2:9 C/IMPERMEABILIZANTE E=2,0CM (PREPARO MANUAL)</t>
  </si>
  <si>
    <t>16.1</t>
  </si>
  <si>
    <t xml:space="preserve"> CHAPISCO em teto com argamassa de cimento e areia sem peneirar traço 1:3, com adição de adesivo a base de resina sintética, e=5 mm,PREPARO MANUAL, </t>
  </si>
  <si>
    <t>16.2</t>
  </si>
  <si>
    <t>MASSA ÚNICA DESEMPENADA , C/ARGAMASSA CIMENTO/CAL HIDRATADA/AREIA MEDIA PENEIRADA 1:2:9 E=2,0CM (PREPARO ARGAMASSA MANUAL)</t>
  </si>
  <si>
    <t>16.4</t>
  </si>
  <si>
    <t>FORRO DE GESSO EM PLACAS 60X60CM, ESPESSURA 1,2CM, INCLUSIVE FIXACAO</t>
  </si>
  <si>
    <t>17.1</t>
  </si>
  <si>
    <t>LASTRO DE CONCRETO (contra-piso) não estrutural impermeabilizado, TRACO 1:4:8,e=7 cm</t>
  </si>
  <si>
    <t>17.2</t>
  </si>
  <si>
    <t>EXECUCAO DE PASSEIO EM CONCRETO 1:3:5 C/ JUNTAS RISCADAS EM QUADROS DE1,0 X 2,0 METROS.</t>
  </si>
  <si>
    <t>17.3</t>
  </si>
  <si>
    <t>PISO CIMENTADO LISO , REGULARIZADO TRACO 1:4 (CIMENTO E AREIA), ESPESSURA 1,5CM, PREPARO MANUAL, INCLUSO ADITIVO IMPERMEABILIZANTE</t>
  </si>
  <si>
    <t>18.1</t>
  </si>
  <si>
    <t>EMASSAMENTO COM MASSA LATEX PVA PARA AMBIENTES INTERNOS, UMA DEMAO</t>
  </si>
  <si>
    <t>18.2</t>
  </si>
  <si>
    <t>PINTURA LATEX ACRILICA AMBIENTES INTERNOS/EXTERNOS, DUAS DEMAOS</t>
  </si>
  <si>
    <t>18.3</t>
  </si>
  <si>
    <t>PINTURA COM TINTA ACRILICA PARA PISOS EM QUADRAS POLIESPORTIVAS</t>
  </si>
  <si>
    <t>18.4</t>
  </si>
  <si>
    <t>PINTURA C/TEXTURADO ACRILICO HIDRO-REPELENTE</t>
  </si>
  <si>
    <t>18.5</t>
  </si>
  <si>
    <t>PINTURA C/TINTA ESMALTE 2 DEMAOS SOBRE 1 DEMAO ZARCAO P/ESQUADRIA DE FERRO</t>
  </si>
  <si>
    <t>19.1</t>
  </si>
  <si>
    <t>DESMATAMENTO/DESTOCAMENTO/LIMPEZA ARVORES C/ DIAMETRO MEDIO=15</t>
  </si>
  <si>
    <t>TOTAL GERAL (R$)</t>
  </si>
  <si>
    <t xml:space="preserve">                                  BDI (%)</t>
  </si>
  <si>
    <t>TOTAL COM BDI (%) (R$)</t>
  </si>
  <si>
    <t>CURVA ABC DE SERVIÇOS</t>
  </si>
  <si>
    <t>GRADE DE PROTEÇÃO de ferro, colocação e acabamento (Grades das fachadas laterais aos prédios, dos finais dos corredores do pavimento superior, e dos vãos das escadas)</t>
  </si>
  <si>
    <t xml:space="preserve">PRÇ. TOTAL </t>
  </si>
  <si>
    <t>%</t>
  </si>
  <si>
    <t>% ACUM.</t>
  </si>
  <si>
    <t>ANEXO VI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</si>
</sst>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0.000%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5"/>
      <color theme="1"/>
      <name val="Times New Roman"/>
      <family val="1"/>
    </font>
    <font>
      <sz val="10"/>
      <name val="Times New Roman"/>
      <family val="1"/>
    </font>
    <font>
      <sz val="25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" fillId="0" borderId="0"/>
  </cellStyleXfs>
  <cellXfs count="6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3" fontId="2" fillId="0" borderId="0" xfId="1" applyFont="1" applyFill="1"/>
    <xf numFmtId="43" fontId="2" fillId="0" borderId="0" xfId="1" applyFont="1" applyFill="1" applyAlignment="1">
      <alignment horizontal="left" wrapText="1"/>
    </xf>
    <xf numFmtId="43" fontId="2" fillId="0" borderId="0" xfId="1" applyFont="1" applyFill="1" applyAlignment="1">
      <alignment horizontal="right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left" vertical="center" wrapText="1"/>
    </xf>
    <xf numFmtId="43" fontId="5" fillId="0" borderId="1" xfId="1" applyFont="1" applyFill="1" applyBorder="1" applyAlignment="1" applyProtection="1">
      <alignment horizontal="center" vertical="center"/>
      <protection locked="0"/>
    </xf>
    <xf numFmtId="43" fontId="5" fillId="0" borderId="1" xfId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3" fontId="5" fillId="0" borderId="0" xfId="1" applyFont="1" applyFill="1"/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1" fillId="0" borderId="0" xfId="3" applyFill="1"/>
    <xf numFmtId="0" fontId="5" fillId="0" borderId="1" xfId="3" applyFont="1" applyFill="1" applyBorder="1" applyAlignment="1">
      <alignment horizontal="left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39" fontId="2" fillId="0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center" wrapText="1"/>
    </xf>
    <xf numFmtId="10" fontId="2" fillId="0" borderId="2" xfId="2" applyNumberFormat="1" applyFont="1" applyFill="1" applyBorder="1" applyAlignment="1">
      <alignment vertical="center" wrapText="1"/>
    </xf>
    <xf numFmtId="39" fontId="2" fillId="0" borderId="9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7" fillId="0" borderId="0" xfId="0" applyFont="1" applyFill="1"/>
    <xf numFmtId="0" fontId="5" fillId="0" borderId="11" xfId="0" applyFont="1" applyFill="1" applyBorder="1"/>
    <xf numFmtId="43" fontId="5" fillId="0" borderId="11" xfId="1" applyFont="1" applyFill="1" applyBorder="1"/>
    <xf numFmtId="4" fontId="5" fillId="0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left" vertical="center" wrapText="1"/>
    </xf>
    <xf numFmtId="43" fontId="5" fillId="0" borderId="11" xfId="1" applyFont="1" applyFill="1" applyBorder="1" applyAlignment="1">
      <alignment horizontal="center" vertical="center" wrapText="1"/>
    </xf>
    <xf numFmtId="43" fontId="5" fillId="0" borderId="11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3" fontId="2" fillId="0" borderId="13" xfId="1" applyFont="1" applyFill="1" applyBorder="1" applyAlignment="1">
      <alignment horizontal="center" vertical="center" wrapText="1"/>
    </xf>
    <xf numFmtId="43" fontId="2" fillId="0" borderId="13" xfId="1" applyFont="1" applyFill="1" applyBorder="1" applyAlignment="1">
      <alignment horizontal="center" vertical="center"/>
    </xf>
    <xf numFmtId="43" fontId="2" fillId="0" borderId="14" xfId="1" applyFont="1" applyFill="1" applyBorder="1" applyAlignment="1">
      <alignment horizontal="center" vertical="center"/>
    </xf>
    <xf numFmtId="165" fontId="5" fillId="0" borderId="15" xfId="2" applyNumberFormat="1" applyFont="1" applyFill="1" applyBorder="1" applyAlignment="1">
      <alignment horizontal="center" vertical="center" wrapText="1"/>
    </xf>
    <xf numFmtId="165" fontId="5" fillId="0" borderId="5" xfId="2" applyNumberFormat="1" applyFont="1" applyFill="1" applyBorder="1" applyAlignment="1">
      <alignment horizontal="center" vertical="center" wrapText="1"/>
    </xf>
    <xf numFmtId="43" fontId="5" fillId="0" borderId="15" xfId="1" applyFont="1" applyFill="1" applyBorder="1"/>
    <xf numFmtId="43" fontId="5" fillId="0" borderId="5" xfId="1" applyFont="1" applyFill="1" applyBorder="1" applyAlignment="1">
      <alignment horizontal="center" vertical="center"/>
    </xf>
    <xf numFmtId="10" fontId="2" fillId="0" borderId="2" xfId="2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 applyFill="1"/>
    <xf numFmtId="165" fontId="11" fillId="0" borderId="11" xfId="0" applyNumberFormat="1" applyFont="1" applyFill="1" applyBorder="1"/>
    <xf numFmtId="165" fontId="11" fillId="0" borderId="1" xfId="0" applyNumberFormat="1" applyFont="1" applyFill="1" applyBorder="1"/>
    <xf numFmtId="0" fontId="11" fillId="0" borderId="1" xfId="0" applyFont="1" applyFill="1" applyBorder="1"/>
    <xf numFmtId="0" fontId="5" fillId="0" borderId="1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</cellXfs>
  <cellStyles count="5">
    <cellStyle name="Normal" xfId="0" builtinId="0"/>
    <cellStyle name="Normal 3" xfId="3"/>
    <cellStyle name="Normal 4" xfId="4"/>
    <cellStyle name="Porcentagem" xfId="2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4"/>
  <sheetViews>
    <sheetView tabSelected="1" workbookViewId="0">
      <selection activeCell="G104" sqref="G104"/>
    </sheetView>
  </sheetViews>
  <sheetFormatPr defaultRowHeight="12.75"/>
  <cols>
    <col min="1" max="1" width="6.85546875" style="13" customWidth="1"/>
    <col min="2" max="2" width="10.42578125" style="13" hidden="1" customWidth="1"/>
    <col min="3" max="3" width="50.7109375" style="13" customWidth="1"/>
    <col min="4" max="4" width="9.7109375" style="13" customWidth="1"/>
    <col min="5" max="5" width="10.7109375" style="13" customWidth="1"/>
    <col min="6" max="6" width="10.140625" style="14" customWidth="1"/>
    <col min="7" max="7" width="13.42578125" style="14" bestFit="1" customWidth="1"/>
    <col min="8" max="8" width="8.5703125" style="14" bestFit="1" customWidth="1"/>
    <col min="9" max="9" width="10.42578125" style="53" bestFit="1" customWidth="1"/>
    <col min="10" max="16384" width="9.140625" style="16"/>
  </cols>
  <sheetData>
    <row r="1" spans="1:12" ht="19.5" customHeight="1">
      <c r="A1" s="61" t="s">
        <v>213</v>
      </c>
      <c r="B1" s="61"/>
      <c r="C1" s="61"/>
      <c r="D1" s="61"/>
      <c r="E1" s="61"/>
      <c r="F1" s="61"/>
      <c r="G1" s="61"/>
      <c r="H1" s="61"/>
    </row>
    <row r="2" spans="1:12" ht="31.5">
      <c r="A2" s="65" t="s">
        <v>0</v>
      </c>
      <c r="B2" s="65"/>
      <c r="C2" s="65"/>
      <c r="D2" s="2"/>
      <c r="E2" s="1"/>
      <c r="F2" s="3"/>
      <c r="G2" s="58" t="s">
        <v>218</v>
      </c>
      <c r="H2" s="3"/>
    </row>
    <row r="3" spans="1:12" ht="13.5" thickBot="1">
      <c r="A3" s="65" t="s">
        <v>1</v>
      </c>
      <c r="B3" s="65"/>
      <c r="C3" s="65"/>
      <c r="D3" s="65"/>
      <c r="E3" s="65"/>
      <c r="F3" s="4"/>
      <c r="G3" s="5"/>
      <c r="H3" s="5"/>
    </row>
    <row r="4" spans="1:12" ht="26.25" thickBot="1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  <c r="F4" s="44" t="s">
        <v>7</v>
      </c>
      <c r="G4" s="45" t="s">
        <v>215</v>
      </c>
      <c r="H4" s="46" t="s">
        <v>216</v>
      </c>
      <c r="I4" s="45" t="s">
        <v>217</v>
      </c>
    </row>
    <row r="5" spans="1:12">
      <c r="A5" s="57" t="s">
        <v>45</v>
      </c>
      <c r="B5" s="38"/>
      <c r="C5" s="39" t="s">
        <v>46</v>
      </c>
      <c r="D5" s="38" t="s">
        <v>28</v>
      </c>
      <c r="E5" s="40">
        <v>146.44999999999999</v>
      </c>
      <c r="F5" s="41">
        <v>607.96</v>
      </c>
      <c r="G5" s="40">
        <v>89034.53</v>
      </c>
      <c r="H5" s="47">
        <f>G5/$G$104</f>
        <v>9.8039024175173448E-2</v>
      </c>
      <c r="I5" s="54">
        <f>H5</f>
        <v>9.8039024175173448E-2</v>
      </c>
    </row>
    <row r="6" spans="1:12">
      <c r="A6" s="6" t="s">
        <v>17</v>
      </c>
      <c r="B6" s="6"/>
      <c r="C6" s="7" t="s">
        <v>18</v>
      </c>
      <c r="D6" s="6" t="s">
        <v>19</v>
      </c>
      <c r="E6" s="9">
        <v>4</v>
      </c>
      <c r="F6" s="8">
        <v>20681.349999999999</v>
      </c>
      <c r="G6" s="9">
        <v>82725.399999999994</v>
      </c>
      <c r="H6" s="48">
        <f t="shared" ref="H6:H69" si="0">G6/$G$104</f>
        <v>9.1091821234984813E-2</v>
      </c>
      <c r="I6" s="55">
        <f>I5+H6</f>
        <v>0.18913084541015826</v>
      </c>
    </row>
    <row r="7" spans="1:12" ht="38.25">
      <c r="A7" s="6" t="s">
        <v>177</v>
      </c>
      <c r="B7" s="6"/>
      <c r="C7" s="7" t="s">
        <v>214</v>
      </c>
      <c r="D7" s="6" t="s">
        <v>10</v>
      </c>
      <c r="E7" s="9">
        <v>407.6</v>
      </c>
      <c r="F7" s="8">
        <v>176.3</v>
      </c>
      <c r="G7" s="9">
        <v>71859.88</v>
      </c>
      <c r="H7" s="48">
        <f t="shared" si="0"/>
        <v>7.9127418458266277E-2</v>
      </c>
      <c r="I7" s="55">
        <f t="shared" ref="I7:I70" si="1">I6+H7</f>
        <v>0.26825826386842455</v>
      </c>
    </row>
    <row r="8" spans="1:12" ht="51">
      <c r="A8" s="6" t="s">
        <v>167</v>
      </c>
      <c r="B8" s="12"/>
      <c r="C8" s="7" t="s">
        <v>168</v>
      </c>
      <c r="D8" s="6" t="s">
        <v>10</v>
      </c>
      <c r="E8" s="9">
        <v>2176.16</v>
      </c>
      <c r="F8" s="8">
        <v>30.38</v>
      </c>
      <c r="G8" s="9">
        <v>66111.740000000005</v>
      </c>
      <c r="H8" s="48">
        <f t="shared" si="0"/>
        <v>7.27979411597139E-2</v>
      </c>
      <c r="I8" s="55">
        <f t="shared" si="1"/>
        <v>0.34105620502813844</v>
      </c>
    </row>
    <row r="9" spans="1:12" ht="38.25">
      <c r="A9" s="6" t="s">
        <v>196</v>
      </c>
      <c r="B9" s="23"/>
      <c r="C9" s="7" t="s">
        <v>197</v>
      </c>
      <c r="D9" s="6" t="s">
        <v>10</v>
      </c>
      <c r="E9" s="9">
        <v>2232.56</v>
      </c>
      <c r="F9" s="8">
        <v>27.57</v>
      </c>
      <c r="G9" s="9">
        <v>61551.68</v>
      </c>
      <c r="H9" s="48">
        <f t="shared" si="0"/>
        <v>6.7776700158270503E-2</v>
      </c>
      <c r="I9" s="55">
        <f t="shared" si="1"/>
        <v>0.40883290518640891</v>
      </c>
      <c r="L9" s="52"/>
    </row>
    <row r="10" spans="1:12" ht="38.25">
      <c r="A10" s="12" t="s">
        <v>43</v>
      </c>
      <c r="B10" s="6"/>
      <c r="C10" s="7" t="s">
        <v>44</v>
      </c>
      <c r="D10" s="6" t="s">
        <v>28</v>
      </c>
      <c r="E10" s="9">
        <v>146.44999999999999</v>
      </c>
      <c r="F10" s="8">
        <v>333.64</v>
      </c>
      <c r="G10" s="9">
        <v>48860.91</v>
      </c>
      <c r="H10" s="48">
        <f t="shared" si="0"/>
        <v>5.3802450989643841E-2</v>
      </c>
      <c r="I10" s="55">
        <f t="shared" si="1"/>
        <v>0.46263535617605278</v>
      </c>
    </row>
    <row r="11" spans="1:12" ht="51">
      <c r="A11" s="6" t="s">
        <v>171</v>
      </c>
      <c r="B11" s="12"/>
      <c r="C11" s="7" t="s">
        <v>172</v>
      </c>
      <c r="D11" s="6" t="s">
        <v>10</v>
      </c>
      <c r="E11" s="9">
        <v>685.8</v>
      </c>
      <c r="F11" s="8">
        <v>66.349999999999994</v>
      </c>
      <c r="G11" s="9">
        <v>45502.83</v>
      </c>
      <c r="H11" s="48">
        <f t="shared" si="0"/>
        <v>5.0104752059777345E-2</v>
      </c>
      <c r="I11" s="55">
        <f t="shared" si="1"/>
        <v>0.51274010823583016</v>
      </c>
    </row>
    <row r="12" spans="1:12">
      <c r="A12" s="6" t="s">
        <v>169</v>
      </c>
      <c r="B12" s="6"/>
      <c r="C12" s="7" t="s">
        <v>170</v>
      </c>
      <c r="D12" s="6" t="s">
        <v>10</v>
      </c>
      <c r="E12" s="9">
        <v>1157.1199999999999</v>
      </c>
      <c r="F12" s="8">
        <v>29.48</v>
      </c>
      <c r="G12" s="9">
        <v>34111.9</v>
      </c>
      <c r="H12" s="48">
        <f t="shared" si="0"/>
        <v>3.7561802019520953E-2</v>
      </c>
      <c r="I12" s="55">
        <f t="shared" si="1"/>
        <v>0.55030191025535113</v>
      </c>
    </row>
    <row r="13" spans="1:12" ht="67.5" customHeight="1">
      <c r="A13" s="6" t="s">
        <v>20</v>
      </c>
      <c r="B13" s="6"/>
      <c r="C13" s="7" t="s">
        <v>21</v>
      </c>
      <c r="D13" s="6" t="s">
        <v>22</v>
      </c>
      <c r="E13" s="9">
        <v>1</v>
      </c>
      <c r="F13" s="9">
        <v>33571.149796800004</v>
      </c>
      <c r="G13" s="9">
        <v>33571.15</v>
      </c>
      <c r="H13" s="48">
        <f t="shared" si="0"/>
        <v>3.696636334732574E-2</v>
      </c>
      <c r="I13" s="55">
        <f t="shared" si="1"/>
        <v>0.58726827360267686</v>
      </c>
    </row>
    <row r="14" spans="1:12" ht="25.5">
      <c r="A14" s="6" t="s">
        <v>192</v>
      </c>
      <c r="B14" s="23"/>
      <c r="C14" s="7" t="s">
        <v>193</v>
      </c>
      <c r="D14" s="6" t="s">
        <v>10</v>
      </c>
      <c r="E14" s="9">
        <v>1092</v>
      </c>
      <c r="F14" s="8">
        <v>30.01</v>
      </c>
      <c r="G14" s="9">
        <v>32770.92</v>
      </c>
      <c r="H14" s="48">
        <f t="shared" si="0"/>
        <v>3.6085202203265124E-2</v>
      </c>
      <c r="I14" s="55">
        <f t="shared" si="1"/>
        <v>0.62335347580594203</v>
      </c>
    </row>
    <row r="15" spans="1:12" ht="38.25">
      <c r="A15" s="15" t="s">
        <v>47</v>
      </c>
      <c r="B15" s="6"/>
      <c r="C15" s="7" t="s">
        <v>48</v>
      </c>
      <c r="D15" s="6" t="s">
        <v>10</v>
      </c>
      <c r="E15" s="9">
        <v>838.92</v>
      </c>
      <c r="F15" s="8">
        <v>35.15</v>
      </c>
      <c r="G15" s="9">
        <v>29488.04</v>
      </c>
      <c r="H15" s="48">
        <f t="shared" si="0"/>
        <v>3.2470308614404787E-2</v>
      </c>
      <c r="I15" s="55">
        <f t="shared" si="1"/>
        <v>0.65582378442034683</v>
      </c>
    </row>
    <row r="16" spans="1:12" ht="45" customHeight="1">
      <c r="A16" s="6" t="s">
        <v>173</v>
      </c>
      <c r="B16" s="12"/>
      <c r="C16" s="7" t="s">
        <v>174</v>
      </c>
      <c r="D16" s="6" t="s">
        <v>10</v>
      </c>
      <c r="E16" s="9">
        <v>153.6</v>
      </c>
      <c r="F16" s="8">
        <v>180.22</v>
      </c>
      <c r="G16" s="9">
        <v>27681.79</v>
      </c>
      <c r="H16" s="48">
        <f t="shared" si="0"/>
        <v>3.0481383784718968E-2</v>
      </c>
      <c r="I16" s="55">
        <f t="shared" si="1"/>
        <v>0.68630516820506582</v>
      </c>
    </row>
    <row r="17" spans="1:9" ht="38.25">
      <c r="A17" s="6" t="s">
        <v>184</v>
      </c>
      <c r="B17" s="10"/>
      <c r="C17" s="7" t="s">
        <v>185</v>
      </c>
      <c r="D17" s="6" t="s">
        <v>10</v>
      </c>
      <c r="E17" s="9">
        <v>1372</v>
      </c>
      <c r="F17" s="8">
        <v>18.72</v>
      </c>
      <c r="G17" s="9">
        <v>25683.84</v>
      </c>
      <c r="H17" s="48">
        <f t="shared" si="0"/>
        <v>2.8281371403558672E-2</v>
      </c>
      <c r="I17" s="55">
        <f t="shared" si="1"/>
        <v>0.7145865396086245</v>
      </c>
    </row>
    <row r="18" spans="1:9" s="19" customFormat="1" ht="25.5">
      <c r="A18" s="6" t="s">
        <v>206</v>
      </c>
      <c r="B18" s="23"/>
      <c r="C18" s="7" t="s">
        <v>207</v>
      </c>
      <c r="D18" s="6" t="s">
        <v>10</v>
      </c>
      <c r="E18" s="9">
        <v>830.5</v>
      </c>
      <c r="F18" s="8">
        <v>17.09</v>
      </c>
      <c r="G18" s="9">
        <v>14193.25</v>
      </c>
      <c r="H18" s="48">
        <f t="shared" si="0"/>
        <v>1.5628682263772051E-2</v>
      </c>
      <c r="I18" s="55">
        <f t="shared" si="1"/>
        <v>0.73021522187239651</v>
      </c>
    </row>
    <row r="19" spans="1:9" s="19" customFormat="1" ht="15">
      <c r="A19" s="6" t="s">
        <v>204</v>
      </c>
      <c r="B19" s="23"/>
      <c r="C19" s="7" t="s">
        <v>205</v>
      </c>
      <c r="D19" s="6" t="s">
        <v>10</v>
      </c>
      <c r="E19" s="9">
        <v>1371.44</v>
      </c>
      <c r="F19" s="8">
        <v>10.029999999999999</v>
      </c>
      <c r="G19" s="9">
        <v>13755.54</v>
      </c>
      <c r="H19" s="48">
        <f t="shared" si="0"/>
        <v>1.5146704526912934E-2</v>
      </c>
      <c r="I19" s="55">
        <f t="shared" si="1"/>
        <v>0.74536192639930943</v>
      </c>
    </row>
    <row r="20" spans="1:9" ht="25.5">
      <c r="A20" s="6" t="s">
        <v>190</v>
      </c>
      <c r="B20" s="23"/>
      <c r="C20" s="7" t="s">
        <v>191</v>
      </c>
      <c r="D20" s="6" t="s">
        <v>10</v>
      </c>
      <c r="E20" s="9">
        <v>553</v>
      </c>
      <c r="F20" s="8">
        <v>23.34</v>
      </c>
      <c r="G20" s="9">
        <v>12907.02</v>
      </c>
      <c r="H20" s="48">
        <f t="shared" si="0"/>
        <v>1.4212369580762061E-2</v>
      </c>
      <c r="I20" s="55">
        <f t="shared" si="1"/>
        <v>0.75957429598007153</v>
      </c>
    </row>
    <row r="21" spans="1:9">
      <c r="A21" s="6" t="s">
        <v>35</v>
      </c>
      <c r="B21" s="6"/>
      <c r="C21" s="7" t="s">
        <v>36</v>
      </c>
      <c r="D21" s="6" t="s">
        <v>37</v>
      </c>
      <c r="E21" s="9">
        <v>2358.7199999999998</v>
      </c>
      <c r="F21" s="8">
        <v>5.41</v>
      </c>
      <c r="G21" s="9">
        <v>12760.68</v>
      </c>
      <c r="H21" s="48">
        <f t="shared" si="0"/>
        <v>1.4051229506256193E-2</v>
      </c>
      <c r="I21" s="55">
        <f t="shared" si="1"/>
        <v>0.77362552548632768</v>
      </c>
    </row>
    <row r="22" spans="1:9" ht="25.5">
      <c r="A22" s="6" t="s">
        <v>153</v>
      </c>
      <c r="B22" s="6"/>
      <c r="C22" s="7" t="s">
        <v>154</v>
      </c>
      <c r="D22" s="6" t="s">
        <v>71</v>
      </c>
      <c r="E22" s="9">
        <v>558</v>
      </c>
      <c r="F22" s="8">
        <v>22.85</v>
      </c>
      <c r="G22" s="9">
        <v>12750.3</v>
      </c>
      <c r="H22" s="48">
        <f t="shared" si="0"/>
        <v>1.4039799726473694E-2</v>
      </c>
      <c r="I22" s="55">
        <f t="shared" si="1"/>
        <v>0.78766532521280141</v>
      </c>
    </row>
    <row r="23" spans="1:9" ht="25.5">
      <c r="A23" s="6" t="s">
        <v>182</v>
      </c>
      <c r="B23" s="6"/>
      <c r="C23" s="7" t="s">
        <v>183</v>
      </c>
      <c r="D23" s="6" t="s">
        <v>10</v>
      </c>
      <c r="E23" s="9">
        <v>3604</v>
      </c>
      <c r="F23" s="8">
        <v>3.29</v>
      </c>
      <c r="G23" s="9">
        <v>11857.16</v>
      </c>
      <c r="H23" s="48">
        <f t="shared" si="0"/>
        <v>1.305633214314603E-2</v>
      </c>
      <c r="I23" s="55">
        <f t="shared" si="1"/>
        <v>0.80072165735594747</v>
      </c>
    </row>
    <row r="24" spans="1:9" ht="38.25">
      <c r="A24" s="6" t="s">
        <v>188</v>
      </c>
      <c r="B24" s="23"/>
      <c r="C24" s="7" t="s">
        <v>189</v>
      </c>
      <c r="D24" s="6" t="s">
        <v>10</v>
      </c>
      <c r="E24" s="9">
        <v>713</v>
      </c>
      <c r="F24" s="8">
        <v>16.45</v>
      </c>
      <c r="G24" s="9">
        <v>11728.85</v>
      </c>
      <c r="H24" s="48">
        <f t="shared" si="0"/>
        <v>1.2915045530054273E-2</v>
      </c>
      <c r="I24" s="55">
        <f t="shared" si="1"/>
        <v>0.81363670288600176</v>
      </c>
    </row>
    <row r="25" spans="1:9" ht="25.5">
      <c r="A25" s="6" t="s">
        <v>165</v>
      </c>
      <c r="B25" s="12"/>
      <c r="C25" s="7" t="s">
        <v>166</v>
      </c>
      <c r="D25" s="6" t="s">
        <v>10</v>
      </c>
      <c r="E25" s="9">
        <v>2176.16</v>
      </c>
      <c r="F25" s="8">
        <v>5.29</v>
      </c>
      <c r="G25" s="9">
        <v>11511.89</v>
      </c>
      <c r="H25" s="48">
        <f t="shared" si="0"/>
        <v>1.2676143312172674E-2</v>
      </c>
      <c r="I25" s="55">
        <f t="shared" si="1"/>
        <v>0.82631284619817447</v>
      </c>
    </row>
    <row r="26" spans="1:9" ht="25.5">
      <c r="A26" s="15" t="s">
        <v>51</v>
      </c>
      <c r="B26" s="6"/>
      <c r="C26" s="7" t="s">
        <v>52</v>
      </c>
      <c r="D26" s="6" t="s">
        <v>10</v>
      </c>
      <c r="E26" s="9">
        <v>578.55999999999995</v>
      </c>
      <c r="F26" s="8">
        <v>16.59</v>
      </c>
      <c r="G26" s="9">
        <v>9598.31</v>
      </c>
      <c r="H26" s="48">
        <f t="shared" si="0"/>
        <v>1.0569033678627932E-2</v>
      </c>
      <c r="I26" s="55">
        <f t="shared" si="1"/>
        <v>0.8368818798768024</v>
      </c>
    </row>
    <row r="27" spans="1:9" ht="25.5">
      <c r="A27" s="6" t="s">
        <v>33</v>
      </c>
      <c r="B27" s="12"/>
      <c r="C27" s="7" t="s">
        <v>34</v>
      </c>
      <c r="D27" s="6" t="s">
        <v>10</v>
      </c>
      <c r="E27" s="9">
        <v>326.39999999999998</v>
      </c>
      <c r="F27" s="8">
        <v>26.74</v>
      </c>
      <c r="G27" s="9">
        <v>8727.94</v>
      </c>
      <c r="H27" s="48">
        <f t="shared" si="0"/>
        <v>9.6106389359214162E-3</v>
      </c>
      <c r="I27" s="55">
        <f t="shared" si="1"/>
        <v>0.8464925188127238</v>
      </c>
    </row>
    <row r="28" spans="1:9" ht="76.5">
      <c r="A28" s="6" t="s">
        <v>41</v>
      </c>
      <c r="B28" s="6"/>
      <c r="C28" s="7" t="s">
        <v>42</v>
      </c>
      <c r="D28" s="6" t="s">
        <v>28</v>
      </c>
      <c r="E28" s="9">
        <v>26.21</v>
      </c>
      <c r="F28" s="8">
        <v>311.52999999999997</v>
      </c>
      <c r="G28" s="9">
        <v>8164.58</v>
      </c>
      <c r="H28" s="48">
        <f t="shared" si="0"/>
        <v>8.9903036046816622E-3</v>
      </c>
      <c r="I28" s="55">
        <f t="shared" si="1"/>
        <v>0.85548282241740548</v>
      </c>
    </row>
    <row r="29" spans="1:9" ht="25.5">
      <c r="A29" s="6" t="s">
        <v>178</v>
      </c>
      <c r="B29" s="6"/>
      <c r="C29" s="7" t="s">
        <v>179</v>
      </c>
      <c r="D29" s="6" t="s">
        <v>10</v>
      </c>
      <c r="E29" s="9">
        <v>44</v>
      </c>
      <c r="F29" s="8">
        <v>176.3</v>
      </c>
      <c r="G29" s="9">
        <v>7757.2</v>
      </c>
      <c r="H29" s="48">
        <f t="shared" si="0"/>
        <v>8.5417232879384589E-3</v>
      </c>
      <c r="I29" s="55">
        <f t="shared" si="1"/>
        <v>0.86402454570534393</v>
      </c>
    </row>
    <row r="30" spans="1:9">
      <c r="A30" s="6" t="s">
        <v>115</v>
      </c>
      <c r="B30" s="11"/>
      <c r="C30" s="7" t="s">
        <v>116</v>
      </c>
      <c r="D30" s="6" t="s">
        <v>22</v>
      </c>
      <c r="E30" s="9">
        <v>98</v>
      </c>
      <c r="F30" s="8">
        <v>75.22</v>
      </c>
      <c r="G30" s="9">
        <v>7371.56</v>
      </c>
      <c r="H30" s="48">
        <f t="shared" si="0"/>
        <v>8.1170816429169852E-3</v>
      </c>
      <c r="I30" s="55">
        <f t="shared" si="1"/>
        <v>0.87214162734826095</v>
      </c>
    </row>
    <row r="31" spans="1:9">
      <c r="A31" s="18" t="s">
        <v>65</v>
      </c>
      <c r="B31" s="11"/>
      <c r="C31" s="20" t="s">
        <v>66</v>
      </c>
      <c r="D31" s="21" t="s">
        <v>64</v>
      </c>
      <c r="E31" s="22">
        <v>100</v>
      </c>
      <c r="F31" s="8">
        <v>71.42</v>
      </c>
      <c r="G31" s="9">
        <v>7142</v>
      </c>
      <c r="H31" s="48">
        <f t="shared" si="0"/>
        <v>7.8643051258774407E-3</v>
      </c>
      <c r="I31" s="55">
        <f t="shared" si="1"/>
        <v>0.88000593247413839</v>
      </c>
    </row>
    <row r="32" spans="1:9">
      <c r="A32" s="6" t="s">
        <v>155</v>
      </c>
      <c r="B32" s="6"/>
      <c r="C32" s="7" t="s">
        <v>156</v>
      </c>
      <c r="D32" s="6" t="s">
        <v>22</v>
      </c>
      <c r="E32" s="9">
        <v>204</v>
      </c>
      <c r="F32" s="8">
        <v>34.89</v>
      </c>
      <c r="G32" s="9">
        <v>7117.56</v>
      </c>
      <c r="H32" s="48">
        <f t="shared" si="0"/>
        <v>7.8373933900504397E-3</v>
      </c>
      <c r="I32" s="55">
        <f t="shared" si="1"/>
        <v>0.88784332586418879</v>
      </c>
    </row>
    <row r="33" spans="1:9">
      <c r="A33" s="6" t="s">
        <v>38</v>
      </c>
      <c r="B33" s="6"/>
      <c r="C33" s="7" t="s">
        <v>39</v>
      </c>
      <c r="D33" s="6" t="s">
        <v>40</v>
      </c>
      <c r="E33" s="9">
        <v>17.87</v>
      </c>
      <c r="F33" s="8">
        <v>349.45</v>
      </c>
      <c r="G33" s="9">
        <v>6244.67</v>
      </c>
      <c r="H33" s="48">
        <f t="shared" si="0"/>
        <v>6.8762237875123321E-3</v>
      </c>
      <c r="I33" s="55">
        <f t="shared" si="1"/>
        <v>0.89471954965170108</v>
      </c>
    </row>
    <row r="34" spans="1:9" ht="25.5">
      <c r="A34" s="6" t="s">
        <v>151</v>
      </c>
      <c r="B34" s="12"/>
      <c r="C34" s="7" t="s">
        <v>152</v>
      </c>
      <c r="D34" s="6" t="s">
        <v>71</v>
      </c>
      <c r="E34" s="9">
        <v>250</v>
      </c>
      <c r="F34" s="8">
        <v>24.35</v>
      </c>
      <c r="G34" s="9">
        <v>6087.5</v>
      </c>
      <c r="H34" s="48">
        <f t="shared" si="0"/>
        <v>6.703158422539753E-3</v>
      </c>
      <c r="I34" s="55">
        <f t="shared" si="1"/>
        <v>0.90142270807424085</v>
      </c>
    </row>
    <row r="35" spans="1:9" ht="51">
      <c r="A35" s="6" t="s">
        <v>8</v>
      </c>
      <c r="B35" s="6"/>
      <c r="C35" s="7" t="s">
        <v>9</v>
      </c>
      <c r="D35" s="6" t="s">
        <v>10</v>
      </c>
      <c r="E35" s="9">
        <v>33</v>
      </c>
      <c r="F35" s="8">
        <v>176.97</v>
      </c>
      <c r="G35" s="9">
        <v>5840.01</v>
      </c>
      <c r="H35" s="48">
        <f t="shared" si="0"/>
        <v>6.4306385575714801E-3</v>
      </c>
      <c r="I35" s="55">
        <f t="shared" si="1"/>
        <v>0.90785334663181239</v>
      </c>
    </row>
    <row r="36" spans="1:9">
      <c r="A36" s="6" t="s">
        <v>159</v>
      </c>
      <c r="B36" s="6"/>
      <c r="C36" s="7" t="s">
        <v>160</v>
      </c>
      <c r="D36" s="6" t="s">
        <v>22</v>
      </c>
      <c r="E36" s="9">
        <v>30</v>
      </c>
      <c r="F36" s="8">
        <v>171.6</v>
      </c>
      <c r="G36" s="9">
        <v>5148</v>
      </c>
      <c r="H36" s="48">
        <f t="shared" si="0"/>
        <v>5.6686422273896754E-3</v>
      </c>
      <c r="I36" s="55">
        <f t="shared" si="1"/>
        <v>0.91352198885920211</v>
      </c>
    </row>
    <row r="37" spans="1:9" ht="25.5">
      <c r="A37" s="6" t="s">
        <v>180</v>
      </c>
      <c r="B37" s="6"/>
      <c r="C37" s="7" t="s">
        <v>181</v>
      </c>
      <c r="D37" s="6" t="s">
        <v>10</v>
      </c>
      <c r="E37" s="9">
        <v>31.2</v>
      </c>
      <c r="F37" s="8">
        <v>126.5</v>
      </c>
      <c r="G37" s="9">
        <v>3946.8</v>
      </c>
      <c r="H37" s="48">
        <f t="shared" si="0"/>
        <v>4.3459590409987512E-3</v>
      </c>
      <c r="I37" s="55">
        <f t="shared" si="1"/>
        <v>0.91786794790020088</v>
      </c>
    </row>
    <row r="38" spans="1:9" ht="25.5">
      <c r="A38" s="15" t="s">
        <v>49</v>
      </c>
      <c r="B38" s="6"/>
      <c r="C38" s="7" t="s">
        <v>50</v>
      </c>
      <c r="D38" s="6" t="s">
        <v>28</v>
      </c>
      <c r="E38" s="9">
        <f>E36</f>
        <v>30</v>
      </c>
      <c r="F38" s="8">
        <v>25.91</v>
      </c>
      <c r="G38" s="9">
        <v>3794.47</v>
      </c>
      <c r="H38" s="48">
        <f t="shared" si="0"/>
        <v>4.1782231687185895E-3</v>
      </c>
      <c r="I38" s="55">
        <f t="shared" si="1"/>
        <v>0.92204617106891951</v>
      </c>
    </row>
    <row r="39" spans="1:9">
      <c r="A39" s="18" t="s">
        <v>96</v>
      </c>
      <c r="B39" s="11"/>
      <c r="C39" s="20" t="s">
        <v>97</v>
      </c>
      <c r="D39" s="18" t="s">
        <v>71</v>
      </c>
      <c r="E39" s="22">
        <v>200</v>
      </c>
      <c r="F39" s="8">
        <v>18.59</v>
      </c>
      <c r="G39" s="9">
        <v>3718</v>
      </c>
      <c r="H39" s="48">
        <f t="shared" si="0"/>
        <v>4.0940193864480992E-3</v>
      </c>
      <c r="I39" s="55">
        <f t="shared" si="1"/>
        <v>0.92614019045536755</v>
      </c>
    </row>
    <row r="40" spans="1:9" ht="25.5">
      <c r="A40" s="6" t="s">
        <v>175</v>
      </c>
      <c r="B40" s="12"/>
      <c r="C40" s="7" t="s">
        <v>176</v>
      </c>
      <c r="D40" s="6" t="s">
        <v>10</v>
      </c>
      <c r="E40" s="9">
        <v>22</v>
      </c>
      <c r="F40" s="8">
        <v>162.21</v>
      </c>
      <c r="G40" s="9">
        <v>3568.62</v>
      </c>
      <c r="H40" s="48">
        <f t="shared" si="0"/>
        <v>3.9295318619866635E-3</v>
      </c>
      <c r="I40" s="55">
        <f t="shared" si="1"/>
        <v>0.93006972231735419</v>
      </c>
    </row>
    <row r="41" spans="1:9" ht="38.25">
      <c r="A41" s="6" t="s">
        <v>13</v>
      </c>
      <c r="B41" s="6"/>
      <c r="C41" s="7" t="s">
        <v>14</v>
      </c>
      <c r="D41" s="6" t="s">
        <v>10</v>
      </c>
      <c r="E41" s="9">
        <v>742.44</v>
      </c>
      <c r="F41" s="8">
        <v>4.3</v>
      </c>
      <c r="G41" s="9">
        <v>3192.5</v>
      </c>
      <c r="H41" s="48">
        <f t="shared" si="0"/>
        <v>3.5153730207734147E-3</v>
      </c>
      <c r="I41" s="55">
        <f t="shared" si="1"/>
        <v>0.93358509533812761</v>
      </c>
    </row>
    <row r="42" spans="1:9" ht="38.25">
      <c r="A42" s="6" t="s">
        <v>29</v>
      </c>
      <c r="B42" s="11"/>
      <c r="C42" s="7" t="s">
        <v>30</v>
      </c>
      <c r="D42" s="6" t="s">
        <v>28</v>
      </c>
      <c r="E42" s="9">
        <v>142.80000000000001</v>
      </c>
      <c r="F42" s="8">
        <v>20.05</v>
      </c>
      <c r="G42" s="9">
        <v>2863.14</v>
      </c>
      <c r="H42" s="48">
        <f t="shared" si="0"/>
        <v>3.1527032453241015E-3</v>
      </c>
      <c r="I42" s="55">
        <f t="shared" si="1"/>
        <v>0.93673779858345174</v>
      </c>
    </row>
    <row r="43" spans="1:9" ht="25.5">
      <c r="A43" s="6" t="s">
        <v>194</v>
      </c>
      <c r="B43" s="23"/>
      <c r="C43" s="7" t="s">
        <v>195</v>
      </c>
      <c r="D43" s="6" t="s">
        <v>10</v>
      </c>
      <c r="E43" s="9">
        <v>127</v>
      </c>
      <c r="F43" s="8">
        <v>21.58</v>
      </c>
      <c r="G43" s="9">
        <v>2740.66</v>
      </c>
      <c r="H43" s="48">
        <f t="shared" si="0"/>
        <v>3.0178362484300286E-3</v>
      </c>
      <c r="I43" s="55">
        <f t="shared" si="1"/>
        <v>0.93975563483188174</v>
      </c>
    </row>
    <row r="44" spans="1:9" ht="25.5">
      <c r="A44" s="6" t="s">
        <v>200</v>
      </c>
      <c r="B44" s="23"/>
      <c r="C44" s="7" t="s">
        <v>201</v>
      </c>
      <c r="D44" s="6" t="s">
        <v>10</v>
      </c>
      <c r="E44" s="9">
        <v>232</v>
      </c>
      <c r="F44" s="8">
        <v>11.38</v>
      </c>
      <c r="G44" s="9">
        <v>2640.16</v>
      </c>
      <c r="H44" s="48">
        <f t="shared" si="0"/>
        <v>2.9071721956225962E-3</v>
      </c>
      <c r="I44" s="55">
        <f t="shared" si="1"/>
        <v>0.94266280702750438</v>
      </c>
    </row>
    <row r="45" spans="1:9">
      <c r="A45" s="18" t="s">
        <v>86</v>
      </c>
      <c r="B45" s="11"/>
      <c r="C45" s="20" t="s">
        <v>87</v>
      </c>
      <c r="D45" s="21" t="s">
        <v>22</v>
      </c>
      <c r="E45" s="22">
        <v>14</v>
      </c>
      <c r="F45" s="8">
        <v>177.42</v>
      </c>
      <c r="G45" s="9">
        <v>2483.88</v>
      </c>
      <c r="H45" s="48">
        <f t="shared" si="0"/>
        <v>2.7350868406699042E-3</v>
      </c>
      <c r="I45" s="55">
        <f t="shared" si="1"/>
        <v>0.9453978938681743</v>
      </c>
    </row>
    <row r="46" spans="1:9" ht="38.25">
      <c r="A46" s="6" t="s">
        <v>186</v>
      </c>
      <c r="B46" s="23"/>
      <c r="C46" s="7" t="s">
        <v>187</v>
      </c>
      <c r="D46" s="6" t="s">
        <v>10</v>
      </c>
      <c r="E46" s="9">
        <v>713</v>
      </c>
      <c r="F46" s="8">
        <v>3.42</v>
      </c>
      <c r="G46" s="9">
        <v>2438.46</v>
      </c>
      <c r="H46" s="48">
        <f t="shared" si="0"/>
        <v>2.6850732956100677E-3</v>
      </c>
      <c r="I46" s="55">
        <f t="shared" si="1"/>
        <v>0.94808296716378437</v>
      </c>
    </row>
    <row r="47" spans="1:9">
      <c r="A47" s="18" t="s">
        <v>94</v>
      </c>
      <c r="B47" s="11"/>
      <c r="C47" s="20" t="s">
        <v>95</v>
      </c>
      <c r="D47" s="18" t="s">
        <v>71</v>
      </c>
      <c r="E47" s="22">
        <v>170</v>
      </c>
      <c r="F47" s="8">
        <v>13.8</v>
      </c>
      <c r="G47" s="9">
        <v>2346</v>
      </c>
      <c r="H47" s="48">
        <f t="shared" si="0"/>
        <v>2.5832623670272296E-3</v>
      </c>
      <c r="I47" s="55">
        <f t="shared" si="1"/>
        <v>0.95066622953081159</v>
      </c>
    </row>
    <row r="48" spans="1:9" ht="102">
      <c r="A48" s="6" t="s">
        <v>109</v>
      </c>
      <c r="B48" s="11"/>
      <c r="C48" s="7" t="s">
        <v>110</v>
      </c>
      <c r="D48" s="6" t="s">
        <v>22</v>
      </c>
      <c r="E48" s="9">
        <v>24</v>
      </c>
      <c r="F48" s="8">
        <v>88.7</v>
      </c>
      <c r="G48" s="9">
        <v>2128.8000000000002</v>
      </c>
      <c r="H48" s="48">
        <f t="shared" si="0"/>
        <v>2.3440958767807192E-3</v>
      </c>
      <c r="I48" s="55">
        <f t="shared" si="1"/>
        <v>0.95301032540759234</v>
      </c>
    </row>
    <row r="49" spans="1:9">
      <c r="A49" s="6" t="s">
        <v>141</v>
      </c>
      <c r="B49" s="6"/>
      <c r="C49" s="7" t="s">
        <v>142</v>
      </c>
      <c r="D49" s="6" t="s">
        <v>71</v>
      </c>
      <c r="E49" s="9">
        <v>225</v>
      </c>
      <c r="F49" s="8">
        <v>8.83</v>
      </c>
      <c r="G49" s="9">
        <v>1986.75</v>
      </c>
      <c r="H49" s="48">
        <f t="shared" si="0"/>
        <v>2.1876796707976762E-3</v>
      </c>
      <c r="I49" s="55">
        <f t="shared" si="1"/>
        <v>0.95519800507839003</v>
      </c>
    </row>
    <row r="50" spans="1:9">
      <c r="A50" s="18" t="s">
        <v>54</v>
      </c>
      <c r="B50" s="17"/>
      <c r="C50" s="20" t="s">
        <v>55</v>
      </c>
      <c r="D50" s="21" t="s">
        <v>22</v>
      </c>
      <c r="E50" s="22">
        <v>104</v>
      </c>
      <c r="F50" s="8">
        <v>18.61</v>
      </c>
      <c r="G50" s="9">
        <v>1935.44</v>
      </c>
      <c r="H50" s="48">
        <f t="shared" si="0"/>
        <v>2.1311804414489263E-3</v>
      </c>
      <c r="I50" s="55">
        <f t="shared" si="1"/>
        <v>0.95732918551983892</v>
      </c>
    </row>
    <row r="51" spans="1:9">
      <c r="A51" s="6" t="s">
        <v>149</v>
      </c>
      <c r="B51" s="6"/>
      <c r="C51" s="7" t="s">
        <v>150</v>
      </c>
      <c r="D51" s="6" t="s">
        <v>22</v>
      </c>
      <c r="E51" s="9">
        <v>130</v>
      </c>
      <c r="F51" s="8">
        <v>14.8</v>
      </c>
      <c r="G51" s="9">
        <v>1924</v>
      </c>
      <c r="H51" s="48">
        <f t="shared" si="0"/>
        <v>2.118583458721394E-3</v>
      </c>
      <c r="I51" s="55">
        <f t="shared" si="1"/>
        <v>0.95944776897856032</v>
      </c>
    </row>
    <row r="52" spans="1:9">
      <c r="A52" s="6" t="s">
        <v>143</v>
      </c>
      <c r="B52" s="10"/>
      <c r="C52" s="7" t="s">
        <v>144</v>
      </c>
      <c r="D52" s="6" t="s">
        <v>71</v>
      </c>
      <c r="E52" s="9">
        <v>110</v>
      </c>
      <c r="F52" s="8">
        <v>16.600000000000001</v>
      </c>
      <c r="G52" s="9">
        <v>1826</v>
      </c>
      <c r="H52" s="48">
        <f t="shared" si="0"/>
        <v>2.0106722430484748E-3</v>
      </c>
      <c r="I52" s="55">
        <f t="shared" si="1"/>
        <v>0.96145844122160884</v>
      </c>
    </row>
    <row r="53" spans="1:9" ht="25.5">
      <c r="A53" s="6" t="s">
        <v>26</v>
      </c>
      <c r="B53" s="11"/>
      <c r="C53" s="7" t="s">
        <v>27</v>
      </c>
      <c r="D53" s="6" t="s">
        <v>28</v>
      </c>
      <c r="E53" s="9">
        <v>87.19</v>
      </c>
      <c r="F53" s="8">
        <v>20.05</v>
      </c>
      <c r="G53" s="9">
        <v>1748.2</v>
      </c>
      <c r="H53" s="48">
        <f t="shared" si="0"/>
        <v>1.9250039514224224E-3</v>
      </c>
      <c r="I53" s="55">
        <f t="shared" si="1"/>
        <v>0.96338344517303132</v>
      </c>
    </row>
    <row r="54" spans="1:9" ht="25.5">
      <c r="A54" s="6" t="s">
        <v>11</v>
      </c>
      <c r="B54" s="6"/>
      <c r="C54" s="7" t="s">
        <v>12</v>
      </c>
      <c r="D54" s="6" t="s">
        <v>10</v>
      </c>
      <c r="E54" s="9">
        <v>1133</v>
      </c>
      <c r="F54" s="8">
        <v>1.54</v>
      </c>
      <c r="G54" s="9">
        <v>1744.82</v>
      </c>
      <c r="H54" s="48">
        <f t="shared" si="0"/>
        <v>1.9212821156165604E-3</v>
      </c>
      <c r="I54" s="55">
        <f t="shared" si="1"/>
        <v>0.96530472728864791</v>
      </c>
    </row>
    <row r="55" spans="1:9">
      <c r="A55" s="6" t="s">
        <v>15</v>
      </c>
      <c r="B55" s="6"/>
      <c r="C55" s="7" t="s">
        <v>16</v>
      </c>
      <c r="D55" s="6" t="s">
        <v>10</v>
      </c>
      <c r="E55" s="9">
        <v>6</v>
      </c>
      <c r="F55" s="8">
        <v>290.01</v>
      </c>
      <c r="G55" s="9">
        <v>1740.06</v>
      </c>
      <c r="H55" s="48">
        <f t="shared" si="0"/>
        <v>1.9160407137124471E-3</v>
      </c>
      <c r="I55" s="55">
        <f t="shared" si="1"/>
        <v>0.96722076800236034</v>
      </c>
    </row>
    <row r="56" spans="1:9">
      <c r="A56" s="18" t="s">
        <v>74</v>
      </c>
      <c r="B56" s="11"/>
      <c r="C56" s="20" t="s">
        <v>75</v>
      </c>
      <c r="D56" s="18" t="s">
        <v>71</v>
      </c>
      <c r="E56" s="22">
        <v>700</v>
      </c>
      <c r="F56" s="8">
        <v>2.41</v>
      </c>
      <c r="G56" s="9">
        <v>1687</v>
      </c>
      <c r="H56" s="48">
        <f t="shared" si="0"/>
        <v>1.8576144983695382E-3</v>
      </c>
      <c r="I56" s="55">
        <f t="shared" si="1"/>
        <v>0.96907838250072986</v>
      </c>
    </row>
    <row r="57" spans="1:9">
      <c r="A57" s="18" t="s">
        <v>76</v>
      </c>
      <c r="B57" s="11"/>
      <c r="C57" s="20" t="s">
        <v>77</v>
      </c>
      <c r="D57" s="18" t="s">
        <v>71</v>
      </c>
      <c r="E57" s="22">
        <v>700</v>
      </c>
      <c r="F57" s="8">
        <v>2.41</v>
      </c>
      <c r="G57" s="9">
        <v>1687</v>
      </c>
      <c r="H57" s="48">
        <f t="shared" si="0"/>
        <v>1.8576144983695382E-3</v>
      </c>
      <c r="I57" s="55">
        <f t="shared" si="1"/>
        <v>0.97093599699909938</v>
      </c>
    </row>
    <row r="58" spans="1:9">
      <c r="A58" s="18" t="s">
        <v>62</v>
      </c>
      <c r="B58" s="11"/>
      <c r="C58" s="20" t="s">
        <v>63</v>
      </c>
      <c r="D58" s="21" t="s">
        <v>64</v>
      </c>
      <c r="E58" s="22">
        <v>32</v>
      </c>
      <c r="F58" s="8">
        <v>49.34</v>
      </c>
      <c r="G58" s="9">
        <v>1578.88</v>
      </c>
      <c r="H58" s="48">
        <f t="shared" si="0"/>
        <v>1.7385597979761094E-3</v>
      </c>
      <c r="I58" s="55">
        <f t="shared" si="1"/>
        <v>0.97267455679707548</v>
      </c>
    </row>
    <row r="59" spans="1:9">
      <c r="A59" s="6" t="s">
        <v>123</v>
      </c>
      <c r="B59" s="12"/>
      <c r="C59" s="7" t="s">
        <v>124</v>
      </c>
      <c r="D59" s="6" t="s">
        <v>22</v>
      </c>
      <c r="E59" s="9">
        <v>375</v>
      </c>
      <c r="F59" s="8">
        <v>4.0599999999999996</v>
      </c>
      <c r="G59" s="9">
        <v>1522.5</v>
      </c>
      <c r="H59" s="48">
        <f t="shared" si="0"/>
        <v>1.6764778149185667E-3</v>
      </c>
      <c r="I59" s="55">
        <f t="shared" si="1"/>
        <v>0.97435103461199402</v>
      </c>
    </row>
    <row r="60" spans="1:9" ht="38.25">
      <c r="A60" s="6" t="s">
        <v>161</v>
      </c>
      <c r="B60" s="6"/>
      <c r="C60" s="7" t="s">
        <v>162</v>
      </c>
      <c r="D60" s="6" t="s">
        <v>22</v>
      </c>
      <c r="E60" s="9">
        <v>4</v>
      </c>
      <c r="F60" s="8">
        <v>347.12</v>
      </c>
      <c r="G60" s="9">
        <v>1388.48</v>
      </c>
      <c r="H60" s="48">
        <f t="shared" si="0"/>
        <v>1.5289037218115806E-3</v>
      </c>
      <c r="I60" s="55">
        <f t="shared" si="1"/>
        <v>0.9758799383338056</v>
      </c>
    </row>
    <row r="61" spans="1:9">
      <c r="A61" s="18" t="s">
        <v>60</v>
      </c>
      <c r="B61" s="10"/>
      <c r="C61" s="20" t="s">
        <v>61</v>
      </c>
      <c r="D61" s="21" t="s">
        <v>22</v>
      </c>
      <c r="E61" s="22">
        <v>132</v>
      </c>
      <c r="F61" s="8">
        <v>9.31</v>
      </c>
      <c r="G61" s="9">
        <v>1228.92</v>
      </c>
      <c r="H61" s="48">
        <f t="shared" si="0"/>
        <v>1.3532066445384073E-3</v>
      </c>
      <c r="I61" s="55">
        <f t="shared" si="1"/>
        <v>0.97723314497834401</v>
      </c>
    </row>
    <row r="62" spans="1:9" ht="25.5">
      <c r="A62" s="6" t="s">
        <v>202</v>
      </c>
      <c r="B62" s="23"/>
      <c r="C62" s="7" t="s">
        <v>203</v>
      </c>
      <c r="D62" s="6" t="s">
        <v>10</v>
      </c>
      <c r="E62" s="9">
        <v>186</v>
      </c>
      <c r="F62" s="8">
        <v>6.34</v>
      </c>
      <c r="G62" s="9">
        <v>1179.24</v>
      </c>
      <c r="H62" s="48">
        <f t="shared" si="0"/>
        <v>1.29850226500136E-3</v>
      </c>
      <c r="I62" s="55">
        <f t="shared" si="1"/>
        <v>0.9785316472433454</v>
      </c>
    </row>
    <row r="63" spans="1:9">
      <c r="A63" s="18" t="s">
        <v>69</v>
      </c>
      <c r="B63" s="11"/>
      <c r="C63" s="20" t="s">
        <v>70</v>
      </c>
      <c r="D63" s="18" t="s">
        <v>71</v>
      </c>
      <c r="E63" s="22">
        <v>400</v>
      </c>
      <c r="F63" s="8">
        <v>2.94</v>
      </c>
      <c r="G63" s="9">
        <v>1176</v>
      </c>
      <c r="H63" s="48">
        <f t="shared" si="0"/>
        <v>1.2949345880750307E-3</v>
      </c>
      <c r="I63" s="55">
        <f t="shared" si="1"/>
        <v>0.97982658183142046</v>
      </c>
    </row>
    <row r="64" spans="1:9">
      <c r="A64" s="18" t="s">
        <v>72</v>
      </c>
      <c r="B64" s="11"/>
      <c r="C64" s="20" t="s">
        <v>73</v>
      </c>
      <c r="D64" s="18" t="s">
        <v>71</v>
      </c>
      <c r="E64" s="22">
        <v>400</v>
      </c>
      <c r="F64" s="8">
        <v>2.94</v>
      </c>
      <c r="G64" s="9">
        <v>1176</v>
      </c>
      <c r="H64" s="48">
        <f t="shared" si="0"/>
        <v>1.2949345880750307E-3</v>
      </c>
      <c r="I64" s="55">
        <f t="shared" si="1"/>
        <v>0.98112151641949552</v>
      </c>
    </row>
    <row r="65" spans="1:9">
      <c r="A65" s="18" t="s">
        <v>82</v>
      </c>
      <c r="B65" s="11"/>
      <c r="C65" s="20" t="s">
        <v>83</v>
      </c>
      <c r="D65" s="18" t="s">
        <v>71</v>
      </c>
      <c r="E65" s="22">
        <v>120</v>
      </c>
      <c r="F65" s="8">
        <v>9.58</v>
      </c>
      <c r="G65" s="9">
        <v>1149.5999999999999</v>
      </c>
      <c r="H65" s="48">
        <f t="shared" si="0"/>
        <v>1.2658646279345709E-3</v>
      </c>
      <c r="I65" s="55">
        <f t="shared" si="1"/>
        <v>0.98238738104743006</v>
      </c>
    </row>
    <row r="66" spans="1:9" ht="63.75">
      <c r="A66" s="6" t="s">
        <v>163</v>
      </c>
      <c r="B66" s="6"/>
      <c r="C66" s="7" t="s">
        <v>164</v>
      </c>
      <c r="D66" s="6" t="s">
        <v>22</v>
      </c>
      <c r="E66" s="9">
        <v>4</v>
      </c>
      <c r="F66" s="8">
        <v>274.98</v>
      </c>
      <c r="G66" s="9">
        <v>1099.92</v>
      </c>
      <c r="H66" s="48">
        <f t="shared" si="0"/>
        <v>1.2111602483975237E-3</v>
      </c>
      <c r="I66" s="55">
        <f t="shared" si="1"/>
        <v>0.98359854129582758</v>
      </c>
    </row>
    <row r="67" spans="1:9" ht="25.5">
      <c r="A67" s="6" t="s">
        <v>23</v>
      </c>
      <c r="B67" s="11"/>
      <c r="C67" s="7" t="s">
        <v>24</v>
      </c>
      <c r="D67" s="6" t="s">
        <v>25</v>
      </c>
      <c r="E67" s="9">
        <v>105</v>
      </c>
      <c r="F67" s="8">
        <v>10.220000000000001</v>
      </c>
      <c r="G67" s="9">
        <v>1073.0999999999999</v>
      </c>
      <c r="H67" s="48">
        <f t="shared" si="0"/>
        <v>1.1816278116184656E-3</v>
      </c>
      <c r="I67" s="55">
        <f t="shared" si="1"/>
        <v>0.98478016910744604</v>
      </c>
    </row>
    <row r="68" spans="1:9" ht="25.5">
      <c r="A68" s="6" t="s">
        <v>147</v>
      </c>
      <c r="B68" s="11"/>
      <c r="C68" s="7" t="s">
        <v>148</v>
      </c>
      <c r="D68" s="6" t="s">
        <v>22</v>
      </c>
      <c r="E68" s="9">
        <v>48</v>
      </c>
      <c r="F68" s="8">
        <v>21.78</v>
      </c>
      <c r="G68" s="9">
        <v>1045.44</v>
      </c>
      <c r="H68" s="48">
        <f t="shared" si="0"/>
        <v>1.1511704215622111E-3</v>
      </c>
      <c r="I68" s="55">
        <f t="shared" si="1"/>
        <v>0.98593133952900824</v>
      </c>
    </row>
    <row r="69" spans="1:9">
      <c r="A69" s="6" t="s">
        <v>137</v>
      </c>
      <c r="B69" s="6"/>
      <c r="C69" s="7" t="s">
        <v>138</v>
      </c>
      <c r="D69" s="6" t="s">
        <v>22</v>
      </c>
      <c r="E69" s="9">
        <v>110</v>
      </c>
      <c r="F69" s="8">
        <v>8.6199999999999992</v>
      </c>
      <c r="G69" s="9">
        <v>948.2</v>
      </c>
      <c r="H69" s="48">
        <f t="shared" si="0"/>
        <v>1.0440960683781838E-3</v>
      </c>
      <c r="I69" s="55">
        <f t="shared" si="1"/>
        <v>0.98697543559738643</v>
      </c>
    </row>
    <row r="70" spans="1:9" ht="25.5">
      <c r="A70" s="6" t="s">
        <v>31</v>
      </c>
      <c r="B70" s="12"/>
      <c r="C70" s="7" t="s">
        <v>32</v>
      </c>
      <c r="D70" s="6" t="s">
        <v>28</v>
      </c>
      <c r="E70" s="9">
        <f>E68/2</f>
        <v>24</v>
      </c>
      <c r="F70" s="8">
        <v>21.59</v>
      </c>
      <c r="G70" s="9">
        <v>941.24</v>
      </c>
      <c r="H70" s="48">
        <f t="shared" ref="H70:H101" si="2">G70/$G$104</f>
        <v>1.0364321697956989E-3</v>
      </c>
      <c r="I70" s="55">
        <f t="shared" si="1"/>
        <v>0.98801186776718208</v>
      </c>
    </row>
    <row r="71" spans="1:9" ht="25.5">
      <c r="A71" s="6" t="s">
        <v>198</v>
      </c>
      <c r="B71" s="23"/>
      <c r="C71" s="7" t="s">
        <v>199</v>
      </c>
      <c r="D71" s="6" t="s">
        <v>10</v>
      </c>
      <c r="E71" s="9">
        <v>232</v>
      </c>
      <c r="F71" s="8">
        <v>3.81</v>
      </c>
      <c r="G71" s="9">
        <v>883.92</v>
      </c>
      <c r="H71" s="48">
        <f t="shared" si="2"/>
        <v>9.7331511997557916E-4</v>
      </c>
      <c r="I71" s="55">
        <f t="shared" ref="I71:I101" si="3">I70+H71</f>
        <v>0.98898518288715764</v>
      </c>
    </row>
    <row r="72" spans="1:9" ht="25.5">
      <c r="A72" s="18" t="s">
        <v>104</v>
      </c>
      <c r="B72" s="11"/>
      <c r="C72" s="20" t="s">
        <v>91</v>
      </c>
      <c r="D72" s="21" t="s">
        <v>22</v>
      </c>
      <c r="E72" s="22">
        <v>16</v>
      </c>
      <c r="F72" s="8">
        <v>50.09</v>
      </c>
      <c r="G72" s="9">
        <v>801.44</v>
      </c>
      <c r="H72" s="48">
        <f t="shared" si="2"/>
        <v>8.8249351723371835E-4</v>
      </c>
      <c r="I72" s="55">
        <f t="shared" si="3"/>
        <v>0.98986767640439133</v>
      </c>
    </row>
    <row r="73" spans="1:9">
      <c r="A73" s="18" t="s">
        <v>92</v>
      </c>
      <c r="B73" s="11"/>
      <c r="C73" s="20" t="s">
        <v>93</v>
      </c>
      <c r="D73" s="18" t="s">
        <v>71</v>
      </c>
      <c r="E73" s="22">
        <v>60</v>
      </c>
      <c r="F73" s="8">
        <v>12.8</v>
      </c>
      <c r="G73" s="9">
        <v>768</v>
      </c>
      <c r="H73" s="48">
        <f t="shared" si="2"/>
        <v>8.4567156772246907E-4</v>
      </c>
      <c r="I73" s="55">
        <f t="shared" si="3"/>
        <v>0.99071334797211374</v>
      </c>
    </row>
    <row r="74" spans="1:9">
      <c r="A74" s="18" t="s">
        <v>78</v>
      </c>
      <c r="B74" s="11"/>
      <c r="C74" s="20" t="s">
        <v>79</v>
      </c>
      <c r="D74" s="18" t="s">
        <v>71</v>
      </c>
      <c r="E74" s="22">
        <v>300</v>
      </c>
      <c r="F74" s="8">
        <v>2.41</v>
      </c>
      <c r="G74" s="9">
        <v>723</v>
      </c>
      <c r="H74" s="48">
        <f t="shared" si="2"/>
        <v>7.9612049930123067E-4</v>
      </c>
      <c r="I74" s="55">
        <f t="shared" si="3"/>
        <v>0.99150946847141497</v>
      </c>
    </row>
    <row r="75" spans="1:9">
      <c r="A75" s="18" t="s">
        <v>80</v>
      </c>
      <c r="B75" s="11"/>
      <c r="C75" s="20" t="s">
        <v>81</v>
      </c>
      <c r="D75" s="18" t="s">
        <v>71</v>
      </c>
      <c r="E75" s="22">
        <v>300</v>
      </c>
      <c r="F75" s="8">
        <v>2.41</v>
      </c>
      <c r="G75" s="9">
        <v>723</v>
      </c>
      <c r="H75" s="48">
        <f t="shared" si="2"/>
        <v>7.9612049930123067E-4</v>
      </c>
      <c r="I75" s="55">
        <f t="shared" si="3"/>
        <v>0.99230558897071619</v>
      </c>
    </row>
    <row r="76" spans="1:9" s="34" customFormat="1" ht="25.5">
      <c r="A76" s="6" t="s">
        <v>121</v>
      </c>
      <c r="B76" s="10"/>
      <c r="C76" s="7" t="s">
        <v>122</v>
      </c>
      <c r="D76" s="6" t="s">
        <v>22</v>
      </c>
      <c r="E76" s="9">
        <v>96</v>
      </c>
      <c r="F76" s="8">
        <v>6.78</v>
      </c>
      <c r="G76" s="9">
        <v>650.88</v>
      </c>
      <c r="H76" s="48">
        <f t="shared" si="2"/>
        <v>7.1670665364479249E-4</v>
      </c>
      <c r="I76" s="55">
        <f t="shared" si="3"/>
        <v>0.99302229562436095</v>
      </c>
    </row>
    <row r="77" spans="1:9">
      <c r="A77" s="18" t="s">
        <v>107</v>
      </c>
      <c r="B77" s="11"/>
      <c r="C77" s="20" t="s">
        <v>108</v>
      </c>
      <c r="D77" s="21" t="s">
        <v>22</v>
      </c>
      <c r="E77" s="22">
        <v>2</v>
      </c>
      <c r="F77" s="8">
        <v>304.27</v>
      </c>
      <c r="G77" s="9">
        <v>608.54</v>
      </c>
      <c r="H77" s="48">
        <f t="shared" si="2"/>
        <v>6.7008460393467618E-4</v>
      </c>
      <c r="I77" s="55">
        <f t="shared" si="3"/>
        <v>0.99369238022829565</v>
      </c>
    </row>
    <row r="78" spans="1:9">
      <c r="A78" s="18" t="s">
        <v>105</v>
      </c>
      <c r="B78" s="11"/>
      <c r="C78" s="20" t="s">
        <v>106</v>
      </c>
      <c r="D78" s="18" t="s">
        <v>71</v>
      </c>
      <c r="E78" s="22">
        <v>24</v>
      </c>
      <c r="F78" s="8">
        <v>22.93</v>
      </c>
      <c r="G78" s="9">
        <v>550.32000000000005</v>
      </c>
      <c r="H78" s="48">
        <f t="shared" si="2"/>
        <v>6.0597653274613176E-4</v>
      </c>
      <c r="I78" s="55">
        <f t="shared" si="3"/>
        <v>0.99429835676104172</v>
      </c>
    </row>
    <row r="79" spans="1:9" ht="25.5">
      <c r="A79" s="6" t="s">
        <v>145</v>
      </c>
      <c r="B79" s="6"/>
      <c r="C79" s="7" t="s">
        <v>146</v>
      </c>
      <c r="D79" s="6" t="s">
        <v>22</v>
      </c>
      <c r="E79" s="9">
        <v>32</v>
      </c>
      <c r="F79" s="8">
        <v>16.98</v>
      </c>
      <c r="G79" s="9">
        <v>543.36</v>
      </c>
      <c r="H79" s="48">
        <f t="shared" si="2"/>
        <v>5.9831263416364688E-4</v>
      </c>
      <c r="I79" s="55">
        <f t="shared" si="3"/>
        <v>0.99489666939520538</v>
      </c>
    </row>
    <row r="80" spans="1:9">
      <c r="A80" s="18" t="s">
        <v>58</v>
      </c>
      <c r="B80" s="6"/>
      <c r="C80" s="20" t="s">
        <v>59</v>
      </c>
      <c r="D80" s="21" t="s">
        <v>22</v>
      </c>
      <c r="E80" s="22">
        <v>28</v>
      </c>
      <c r="F80" s="8">
        <v>16.78</v>
      </c>
      <c r="G80" s="9">
        <v>469.84</v>
      </c>
      <c r="H80" s="48">
        <f t="shared" si="2"/>
        <v>5.1735719971188134E-4</v>
      </c>
      <c r="I80" s="55">
        <f t="shared" si="3"/>
        <v>0.99541402659491729</v>
      </c>
    </row>
    <row r="81" spans="1:9">
      <c r="A81" s="6" t="s">
        <v>133</v>
      </c>
      <c r="B81" s="6"/>
      <c r="C81" s="7" t="s">
        <v>134</v>
      </c>
      <c r="D81" s="6" t="s">
        <v>22</v>
      </c>
      <c r="E81" s="9">
        <v>36</v>
      </c>
      <c r="F81" s="8">
        <v>12.36</v>
      </c>
      <c r="G81" s="9">
        <v>444.96</v>
      </c>
      <c r="H81" s="48">
        <f t="shared" si="2"/>
        <v>4.8996096454920549E-4</v>
      </c>
      <c r="I81" s="55">
        <f t="shared" si="3"/>
        <v>0.99590398755946652</v>
      </c>
    </row>
    <row r="82" spans="1:9">
      <c r="A82" s="6" t="s">
        <v>111</v>
      </c>
      <c r="B82" s="6"/>
      <c r="C82" s="7" t="s">
        <v>112</v>
      </c>
      <c r="D82" s="6" t="s">
        <v>22</v>
      </c>
      <c r="E82" s="9">
        <v>8</v>
      </c>
      <c r="F82" s="8">
        <v>53.11</v>
      </c>
      <c r="G82" s="9">
        <v>424.88</v>
      </c>
      <c r="H82" s="48">
        <f t="shared" si="2"/>
        <v>4.6785017668479512E-4</v>
      </c>
      <c r="I82" s="55">
        <f t="shared" si="3"/>
        <v>0.99637183773615134</v>
      </c>
    </row>
    <row r="83" spans="1:9" ht="25.5">
      <c r="A83" s="18" t="s">
        <v>100</v>
      </c>
      <c r="B83" s="11"/>
      <c r="C83" s="20" t="s">
        <v>101</v>
      </c>
      <c r="D83" s="21" t="s">
        <v>22</v>
      </c>
      <c r="E83" s="22">
        <v>8</v>
      </c>
      <c r="F83" s="8">
        <v>50.15</v>
      </c>
      <c r="G83" s="9">
        <v>401.2</v>
      </c>
      <c r="H83" s="48">
        <f t="shared" si="2"/>
        <v>4.4177530334668565E-4</v>
      </c>
      <c r="I83" s="55">
        <f t="shared" si="3"/>
        <v>0.996813613039498</v>
      </c>
    </row>
    <row r="84" spans="1:9">
      <c r="A84" s="6" t="s">
        <v>113</v>
      </c>
      <c r="B84" s="10"/>
      <c r="C84" s="7" t="s">
        <v>114</v>
      </c>
      <c r="D84" s="6" t="s">
        <v>22</v>
      </c>
      <c r="E84" s="9">
        <v>4</v>
      </c>
      <c r="F84" s="8">
        <v>86.79</v>
      </c>
      <c r="G84" s="9">
        <v>347.16</v>
      </c>
      <c r="H84" s="48">
        <f t="shared" si="2"/>
        <v>3.822699758470474E-4</v>
      </c>
      <c r="I84" s="55">
        <f t="shared" si="3"/>
        <v>0.99719588301534501</v>
      </c>
    </row>
    <row r="85" spans="1:9">
      <c r="A85" s="6" t="s">
        <v>131</v>
      </c>
      <c r="B85" s="6"/>
      <c r="C85" s="7" t="s">
        <v>132</v>
      </c>
      <c r="D85" s="6" t="s">
        <v>22</v>
      </c>
      <c r="E85" s="9">
        <v>18</v>
      </c>
      <c r="F85" s="8">
        <v>19.28</v>
      </c>
      <c r="G85" s="9">
        <v>347.04</v>
      </c>
      <c r="H85" s="48">
        <f t="shared" si="2"/>
        <v>3.8213783966459074E-4</v>
      </c>
      <c r="I85" s="55">
        <f t="shared" si="3"/>
        <v>0.99757802085500957</v>
      </c>
    </row>
    <row r="86" spans="1:9" ht="25.5">
      <c r="A86" s="18" t="s">
        <v>67</v>
      </c>
      <c r="B86" s="11"/>
      <c r="C86" s="20" t="s">
        <v>68</v>
      </c>
      <c r="D86" s="21" t="s">
        <v>22</v>
      </c>
      <c r="E86" s="22">
        <v>2</v>
      </c>
      <c r="F86" s="8">
        <v>159.57</v>
      </c>
      <c r="G86" s="9">
        <v>319.14</v>
      </c>
      <c r="H86" s="48">
        <f t="shared" si="2"/>
        <v>3.5141617724342286E-4</v>
      </c>
      <c r="I86" s="55">
        <f t="shared" si="3"/>
        <v>0.99792943703225301</v>
      </c>
    </row>
    <row r="87" spans="1:9" s="35" customFormat="1" ht="25.5">
      <c r="A87" s="6" t="s">
        <v>208</v>
      </c>
      <c r="B87" s="23"/>
      <c r="C87" s="7" t="s">
        <v>209</v>
      </c>
      <c r="D87" s="24" t="s">
        <v>10</v>
      </c>
      <c r="E87" s="9">
        <v>1133</v>
      </c>
      <c r="F87" s="8">
        <v>0.27</v>
      </c>
      <c r="G87" s="9">
        <v>305.91000000000003</v>
      </c>
      <c r="H87" s="48">
        <f t="shared" si="2"/>
        <v>3.3684816312757883E-4</v>
      </c>
      <c r="I87" s="55">
        <f t="shared" si="3"/>
        <v>0.99826628519538063</v>
      </c>
    </row>
    <row r="88" spans="1:9">
      <c r="A88" s="18" t="s">
        <v>98</v>
      </c>
      <c r="B88" s="11"/>
      <c r="C88" s="20" t="s">
        <v>99</v>
      </c>
      <c r="D88" s="18" t="s">
        <v>71</v>
      </c>
      <c r="E88" s="22">
        <v>40</v>
      </c>
      <c r="F88" s="8">
        <v>6.67</v>
      </c>
      <c r="G88" s="9">
        <v>266.8</v>
      </c>
      <c r="H88" s="48">
        <f t="shared" si="2"/>
        <v>2.9378277899525358E-4</v>
      </c>
      <c r="I88" s="55">
        <f t="shared" si="3"/>
        <v>0.99856006797437591</v>
      </c>
    </row>
    <row r="89" spans="1:9">
      <c r="A89" s="18" t="s">
        <v>56</v>
      </c>
      <c r="B89" s="17" t="s">
        <v>53</v>
      </c>
      <c r="C89" s="20" t="s">
        <v>57</v>
      </c>
      <c r="D89" s="21" t="s">
        <v>22</v>
      </c>
      <c r="E89" s="22">
        <v>8</v>
      </c>
      <c r="F89" s="8">
        <v>25.63</v>
      </c>
      <c r="G89" s="9">
        <v>205.04</v>
      </c>
      <c r="H89" s="48">
        <f t="shared" si="2"/>
        <v>2.2577669042423836E-4</v>
      </c>
      <c r="I89" s="55">
        <f t="shared" si="3"/>
        <v>0.99878584466480014</v>
      </c>
    </row>
    <row r="90" spans="1:9" ht="25.5">
      <c r="A90" s="6" t="s">
        <v>135</v>
      </c>
      <c r="B90" s="10"/>
      <c r="C90" s="7" t="s">
        <v>136</v>
      </c>
      <c r="D90" s="6" t="s">
        <v>22</v>
      </c>
      <c r="E90" s="9">
        <v>23</v>
      </c>
      <c r="F90" s="8">
        <v>8.74</v>
      </c>
      <c r="G90" s="9">
        <v>201.02</v>
      </c>
      <c r="H90" s="48">
        <f t="shared" si="2"/>
        <v>2.2135012831194106E-4</v>
      </c>
      <c r="I90" s="55">
        <f t="shared" si="3"/>
        <v>0.99900719479311206</v>
      </c>
    </row>
    <row r="91" spans="1:9">
      <c r="A91" s="6" t="s">
        <v>139</v>
      </c>
      <c r="B91" s="11"/>
      <c r="C91" s="7" t="s">
        <v>140</v>
      </c>
      <c r="D91" s="6" t="s">
        <v>22</v>
      </c>
      <c r="E91" s="9">
        <v>36</v>
      </c>
      <c r="F91" s="8">
        <v>5.49</v>
      </c>
      <c r="G91" s="9">
        <v>197.64</v>
      </c>
      <c r="H91" s="48">
        <f t="shared" si="2"/>
        <v>2.1762829250607913E-4</v>
      </c>
      <c r="I91" s="55">
        <f t="shared" si="3"/>
        <v>0.99922482308561811</v>
      </c>
    </row>
    <row r="92" spans="1:9">
      <c r="A92" s="6" t="s">
        <v>127</v>
      </c>
      <c r="B92" s="6"/>
      <c r="C92" s="7" t="s">
        <v>128</v>
      </c>
      <c r="D92" s="6" t="s">
        <v>22</v>
      </c>
      <c r="E92" s="9">
        <v>6</v>
      </c>
      <c r="F92" s="8">
        <v>19.239999999999998</v>
      </c>
      <c r="G92" s="9">
        <v>115.44</v>
      </c>
      <c r="H92" s="48">
        <f t="shared" si="2"/>
        <v>1.2711500752328364E-4</v>
      </c>
      <c r="I92" s="55">
        <f t="shared" si="3"/>
        <v>0.99935193809314138</v>
      </c>
    </row>
    <row r="93" spans="1:9" ht="25.5">
      <c r="A93" s="18" t="s">
        <v>90</v>
      </c>
      <c r="B93" s="11"/>
      <c r="C93" s="20" t="s">
        <v>91</v>
      </c>
      <c r="D93" s="21" t="s">
        <v>22</v>
      </c>
      <c r="E93" s="22">
        <v>4</v>
      </c>
      <c r="F93" s="8">
        <v>28.72</v>
      </c>
      <c r="G93" s="9">
        <v>114.88</v>
      </c>
      <c r="H93" s="48">
        <f t="shared" si="2"/>
        <v>1.2649837200515266E-4</v>
      </c>
      <c r="I93" s="55">
        <f t="shared" si="3"/>
        <v>0.99947843646514656</v>
      </c>
    </row>
    <row r="94" spans="1:9">
      <c r="A94" s="6" t="s">
        <v>129</v>
      </c>
      <c r="B94" s="10"/>
      <c r="C94" s="7" t="s">
        <v>130</v>
      </c>
      <c r="D94" s="6" t="s">
        <v>22</v>
      </c>
      <c r="E94" s="9">
        <v>20</v>
      </c>
      <c r="F94" s="8">
        <v>4.38</v>
      </c>
      <c r="G94" s="9">
        <v>87.6</v>
      </c>
      <c r="H94" s="48">
        <f t="shared" si="2"/>
        <v>9.6459413193344116E-5</v>
      </c>
      <c r="I94" s="55">
        <f t="shared" si="3"/>
        <v>0.99957489587833992</v>
      </c>
    </row>
    <row r="95" spans="1:9">
      <c r="A95" s="18" t="s">
        <v>84</v>
      </c>
      <c r="B95" s="11"/>
      <c r="C95" s="20" t="s">
        <v>85</v>
      </c>
      <c r="D95" s="21" t="s">
        <v>22</v>
      </c>
      <c r="E95" s="22">
        <v>8</v>
      </c>
      <c r="F95" s="8">
        <v>10.84</v>
      </c>
      <c r="G95" s="9">
        <v>86.72</v>
      </c>
      <c r="H95" s="48">
        <f t="shared" si="2"/>
        <v>9.549041452199546E-5</v>
      </c>
      <c r="I95" s="55">
        <f t="shared" si="3"/>
        <v>0.99967038629286187</v>
      </c>
    </row>
    <row r="96" spans="1:9">
      <c r="A96" s="18" t="s">
        <v>88</v>
      </c>
      <c r="B96" s="11"/>
      <c r="C96" s="20" t="s">
        <v>89</v>
      </c>
      <c r="D96" s="21" t="s">
        <v>22</v>
      </c>
      <c r="E96" s="22">
        <v>2</v>
      </c>
      <c r="F96" s="8">
        <v>39.32</v>
      </c>
      <c r="G96" s="9">
        <v>78.64</v>
      </c>
      <c r="H96" s="48">
        <f t="shared" si="2"/>
        <v>8.6593244903248657E-5</v>
      </c>
      <c r="I96" s="55">
        <f t="shared" si="3"/>
        <v>0.9997569795377651</v>
      </c>
    </row>
    <row r="97" spans="1:9">
      <c r="A97" s="6" t="s">
        <v>125</v>
      </c>
      <c r="B97" s="12"/>
      <c r="C97" s="7" t="s">
        <v>126</v>
      </c>
      <c r="D97" s="6" t="s">
        <v>22</v>
      </c>
      <c r="E97" s="9">
        <v>12</v>
      </c>
      <c r="F97" s="8">
        <v>5.53</v>
      </c>
      <c r="G97" s="9">
        <v>66.36</v>
      </c>
      <c r="H97" s="48">
        <f t="shared" si="2"/>
        <v>7.3071308898519589E-5</v>
      </c>
      <c r="I97" s="55">
        <f t="shared" si="3"/>
        <v>0.99983005084666365</v>
      </c>
    </row>
    <row r="98" spans="1:9">
      <c r="A98" s="6" t="s">
        <v>157</v>
      </c>
      <c r="B98" s="6"/>
      <c r="C98" s="7" t="s">
        <v>158</v>
      </c>
      <c r="D98" s="6" t="s">
        <v>22</v>
      </c>
      <c r="E98" s="9">
        <v>2</v>
      </c>
      <c r="F98" s="8">
        <v>28.2</v>
      </c>
      <c r="G98" s="9">
        <v>56.4</v>
      </c>
      <c r="H98" s="48">
        <f t="shared" si="2"/>
        <v>6.2104005754618814E-5</v>
      </c>
      <c r="I98" s="55">
        <f t="shared" si="3"/>
        <v>0.99989215485241822</v>
      </c>
    </row>
    <row r="99" spans="1:9" ht="25.5">
      <c r="A99" s="6" t="s">
        <v>119</v>
      </c>
      <c r="B99" s="6"/>
      <c r="C99" s="7" t="s">
        <v>120</v>
      </c>
      <c r="D99" s="6" t="s">
        <v>22</v>
      </c>
      <c r="E99" s="9">
        <v>2</v>
      </c>
      <c r="F99" s="8">
        <v>20.09</v>
      </c>
      <c r="G99" s="9">
        <v>40.18</v>
      </c>
      <c r="H99" s="48">
        <f t="shared" si="2"/>
        <v>4.4243598425896886E-5</v>
      </c>
      <c r="I99" s="55">
        <f t="shared" si="3"/>
        <v>0.99993639845084414</v>
      </c>
    </row>
    <row r="100" spans="1:9">
      <c r="A100" s="18" t="s">
        <v>102</v>
      </c>
      <c r="B100" s="11"/>
      <c r="C100" s="20" t="s">
        <v>103</v>
      </c>
      <c r="D100" s="21" t="s">
        <v>22</v>
      </c>
      <c r="E100" s="22">
        <v>8</v>
      </c>
      <c r="F100" s="8">
        <v>4.93</v>
      </c>
      <c r="G100" s="9">
        <v>39.44</v>
      </c>
      <c r="H100" s="48">
        <f t="shared" si="2"/>
        <v>4.3428758634080962E-5</v>
      </c>
      <c r="I100" s="55">
        <f t="shared" si="3"/>
        <v>0.9999798272094782</v>
      </c>
    </row>
    <row r="101" spans="1:9" ht="25.5">
      <c r="A101" s="6" t="s">
        <v>117</v>
      </c>
      <c r="B101" s="6"/>
      <c r="C101" s="7" t="s">
        <v>118</v>
      </c>
      <c r="D101" s="6" t="s">
        <v>22</v>
      </c>
      <c r="E101" s="9">
        <v>2</v>
      </c>
      <c r="F101" s="8">
        <v>9.16</v>
      </c>
      <c r="G101" s="9">
        <v>18.32</v>
      </c>
      <c r="H101" s="48">
        <f t="shared" si="2"/>
        <v>2.0172790521713065E-5</v>
      </c>
      <c r="I101" s="55">
        <f t="shared" si="3"/>
        <v>0.99999999999999989</v>
      </c>
    </row>
    <row r="102" spans="1:9">
      <c r="A102" s="36"/>
      <c r="B102" s="36"/>
      <c r="C102" s="36"/>
      <c r="D102" s="36"/>
      <c r="E102" s="36"/>
      <c r="F102" s="37"/>
      <c r="G102" s="37"/>
      <c r="H102" s="49"/>
      <c r="I102" s="56"/>
    </row>
    <row r="103" spans="1:9">
      <c r="A103" s="18"/>
      <c r="B103" s="11"/>
      <c r="C103" s="20"/>
      <c r="D103" s="18"/>
      <c r="E103" s="18"/>
      <c r="F103" s="22"/>
      <c r="G103" s="22"/>
      <c r="H103" s="50"/>
      <c r="I103" s="56"/>
    </row>
    <row r="104" spans="1:9" ht="13.5" thickBot="1">
      <c r="A104" s="62" t="s">
        <v>210</v>
      </c>
      <c r="B104" s="63"/>
      <c r="C104" s="63"/>
      <c r="D104" s="63"/>
      <c r="E104" s="63"/>
      <c r="F104" s="64"/>
      <c r="G104" s="33">
        <f>SUM(G5:G103)</f>
        <v>908153.98000000021</v>
      </c>
      <c r="H104" s="51">
        <f>SUM(H5:H103)</f>
        <v>0.99999999999999989</v>
      </c>
      <c r="I104" s="56"/>
    </row>
    <row r="105" spans="1:9" ht="13.5" thickBot="1">
      <c r="A105" s="27"/>
      <c r="B105" s="28"/>
      <c r="C105" s="29" t="s">
        <v>211</v>
      </c>
      <c r="D105" s="30"/>
      <c r="E105" s="31">
        <v>0.2011</v>
      </c>
      <c r="F105" s="30"/>
      <c r="G105" s="32">
        <f>G104*E105</f>
        <v>182629.76537800004</v>
      </c>
      <c r="H105" s="26"/>
      <c r="I105" s="56"/>
    </row>
    <row r="106" spans="1:9" ht="13.5" thickBot="1">
      <c r="A106" s="59" t="s">
        <v>212</v>
      </c>
      <c r="B106" s="60"/>
      <c r="C106" s="60"/>
      <c r="D106" s="60"/>
      <c r="E106" s="60"/>
      <c r="F106" s="60"/>
      <c r="G106" s="32">
        <f>G104+G105</f>
        <v>1090783.7453780002</v>
      </c>
      <c r="H106" s="26"/>
      <c r="I106" s="56"/>
    </row>
    <row r="114" spans="4:4">
      <c r="D114" s="25"/>
    </row>
  </sheetData>
  <sortState ref="A5:G121">
    <sortCondition descending="1" ref="G5:G121"/>
  </sortState>
  <mergeCells count="5">
    <mergeCell ref="A106:F106"/>
    <mergeCell ref="A1:H1"/>
    <mergeCell ref="A104:F104"/>
    <mergeCell ref="A2:C2"/>
    <mergeCell ref="A3:E3"/>
  </mergeCells>
  <printOptions horizontalCentered="1"/>
  <pageMargins left="0.51181102362204722" right="0" top="0.78740157480314965" bottom="0.78740157480314965" header="0.31496062992125984" footer="0.31496062992125984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Plan1!Area_de_impressao</vt:lpstr>
      <vt:lpstr>Plan1!Titulos_de_impressao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2011-10-27T13:43:33Z</cp:lastPrinted>
  <dcterms:created xsi:type="dcterms:W3CDTF">2011-10-27T10:51:36Z</dcterms:created>
  <dcterms:modified xsi:type="dcterms:W3CDTF">2011-10-28T12:03:57Z</dcterms:modified>
</cp:coreProperties>
</file>